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916"/>
  <workbookPr showInkAnnotation="0" autoCompressPictures="0"/>
  <mc:AlternateContent xmlns:mc="http://schemas.openxmlformats.org/markup-compatibility/2006">
    <mc:Choice Requires="x15">
      <x15ac:absPath xmlns:x15ac="http://schemas.microsoft.com/office/spreadsheetml/2010/11/ac" url="/Users/christophschyma/Library/Mobile Documents/com~apple~CloudDocs/!HHS/24:25/BO/Kompo7/"/>
    </mc:Choice>
  </mc:AlternateContent>
  <xr:revisionPtr revIDLastSave="0" documentId="8_{4316BA74-3DDD-0E41-8ADB-622618D9154E}" xr6:coauthVersionLast="47" xr6:coauthVersionMax="47" xr10:uidLastSave="{00000000-0000-0000-0000-000000000000}"/>
  <workbookProtection workbookAlgorithmName="SHA-512" workbookHashValue="/8DkiOAIROn9yoOAmj3QFx2mhV9iGuiDzOekslD1rRxKMWIZlTj+4iUjNfyjOVUmmJTqlApE7qUJDRg71lr+Uw==" workbookSaltValue="MMVkLevx6Yvj7IEgu8muxw==" workbookSpinCount="100000" lockStructure="1"/>
  <bookViews>
    <workbookView xWindow="0" yWindow="500" windowWidth="32180" windowHeight="15980" tabRatio="500" xr2:uid="{00000000-000D-0000-FFFF-FFFF00000000}"/>
  </bookViews>
  <sheets>
    <sheet name="Anleitung" sheetId="1" r:id="rId1"/>
    <sheet name="Eingaben" sheetId="2" r:id="rId2"/>
    <sheet name="Ergebnisseite" sheetId="4" r:id="rId3"/>
    <sheet name="Nebenrechnung" sheetId="3" state="hidden"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B3" i="3" l="1"/>
  <c r="B13" i="3"/>
  <c r="B19" i="3"/>
  <c r="B35" i="3"/>
  <c r="D108" i="3" s="1"/>
  <c r="E108" i="3" s="1"/>
  <c r="B38" i="3"/>
  <c r="B44" i="3"/>
  <c r="B4" i="3"/>
  <c r="D110" i="3" s="1"/>
  <c r="E110" i="3" s="1"/>
  <c r="B15" i="3"/>
  <c r="B18" i="3"/>
  <c r="D114" i="3" s="1"/>
  <c r="E114" i="3" s="1"/>
  <c r="B21" i="3"/>
  <c r="B53" i="3"/>
  <c r="B5" i="3"/>
  <c r="B12" i="3"/>
  <c r="B22" i="3"/>
  <c r="B29" i="3"/>
  <c r="D111" i="3" s="1"/>
  <c r="E111" i="3" s="1"/>
  <c r="B37" i="3"/>
  <c r="B46" i="3"/>
  <c r="B6" i="3"/>
  <c r="B17" i="3"/>
  <c r="B7" i="3"/>
  <c r="B47" i="3"/>
  <c r="B1" i="3"/>
  <c r="D101" i="3"/>
  <c r="E101" i="3" s="1"/>
  <c r="B8" i="3"/>
  <c r="B24" i="3"/>
  <c r="B43" i="3"/>
  <c r="D103" i="3" s="1"/>
  <c r="E103" i="3" s="1"/>
  <c r="B49" i="3"/>
  <c r="B11" i="3"/>
  <c r="B42" i="3"/>
  <c r="B55" i="3"/>
  <c r="D113" i="3" s="1"/>
  <c r="E113" i="3" s="1"/>
  <c r="B41" i="3"/>
  <c r="B52" i="3"/>
  <c r="D109" i="3" s="1"/>
  <c r="E109" i="3" s="1"/>
  <c r="B23" i="3"/>
  <c r="B33" i="3"/>
  <c r="B48" i="3"/>
  <c r="B2" i="3"/>
  <c r="D102" i="3" s="1"/>
  <c r="E102" i="3" s="1"/>
  <c r="B30" i="3"/>
  <c r="B50" i="3"/>
  <c r="B14" i="3"/>
  <c r="B31" i="3"/>
  <c r="B36" i="3"/>
  <c r="D104" i="3"/>
  <c r="E104" i="3" s="1"/>
  <c r="B25" i="3"/>
  <c r="D105" i="3" s="1"/>
  <c r="E105" i="3" s="1"/>
  <c r="B32" i="3"/>
  <c r="B51" i="3"/>
  <c r="B27" i="3"/>
  <c r="B40" i="3"/>
  <c r="B10" i="3"/>
  <c r="B20" i="3"/>
  <c r="D115" i="3" s="1"/>
  <c r="E115" i="3" s="1"/>
  <c r="B45" i="3"/>
  <c r="D107" i="3"/>
  <c r="E107" i="3" s="1"/>
  <c r="B16" i="3"/>
  <c r="B54" i="3"/>
  <c r="D112" i="3"/>
  <c r="E112" i="3" s="1"/>
  <c r="B28" i="3"/>
  <c r="B26" i="3"/>
  <c r="B34" i="3"/>
  <c r="D106" i="3" s="1"/>
  <c r="E106" i="3" s="1"/>
  <c r="B39" i="3"/>
  <c r="B9" i="3"/>
  <c r="B16" i="1"/>
  <c r="B14" i="1"/>
  <c r="B12" i="1"/>
  <c r="F6" i="2"/>
  <c r="F4" i="2"/>
  <c r="F2" i="2"/>
  <c r="B56" i="3"/>
  <c r="B57" i="3"/>
  <c r="B58" i="3"/>
  <c r="B59" i="3"/>
  <c r="B60" i="3"/>
  <c r="B61" i="3"/>
  <c r="B62" i="3"/>
  <c r="B63" i="3"/>
  <c r="B64" i="3"/>
  <c r="B65" i="3"/>
  <c r="B66" i="3"/>
  <c r="B67" i="3"/>
  <c r="B68" i="3"/>
  <c r="B69" i="3"/>
  <c r="B70" i="3"/>
  <c r="B71" i="3"/>
  <c r="B72" i="3"/>
  <c r="B73" i="3"/>
  <c r="B74" i="3"/>
  <c r="B75" i="3"/>
  <c r="B76" i="3"/>
  <c r="B77" i="3"/>
  <c r="B78" i="3"/>
  <c r="B79" i="3"/>
  <c r="B80" i="3"/>
  <c r="B81" i="3"/>
  <c r="B82" i="3"/>
  <c r="B83" i="3"/>
  <c r="B84" i="3"/>
  <c r="B85" i="3"/>
  <c r="B86" i="3"/>
  <c r="B87" i="3"/>
  <c r="B88" i="3"/>
  <c r="B89" i="3"/>
  <c r="B90" i="3"/>
  <c r="B91" i="3"/>
  <c r="B92" i="3"/>
  <c r="B93" i="3"/>
  <c r="B94" i="3"/>
  <c r="B95" i="3"/>
  <c r="B96" i="3"/>
  <c r="B97" i="3"/>
  <c r="A13" i="4"/>
  <c r="A49" i="4"/>
  <c r="A12" i="4"/>
  <c r="C10" i="4"/>
  <c r="C8" i="4"/>
  <c r="C6" i="4"/>
  <c r="G122" i="3" l="1"/>
  <c r="G126" i="3"/>
  <c r="G130" i="3"/>
  <c r="G121" i="3"/>
  <c r="G129" i="3"/>
  <c r="G133" i="3"/>
  <c r="G119" i="3"/>
  <c r="G120" i="3"/>
  <c r="G124" i="3"/>
  <c r="G128" i="3"/>
  <c r="G132" i="3"/>
  <c r="G123" i="3"/>
  <c r="G127" i="3"/>
  <c r="G131" i="3"/>
  <c r="G125" i="3"/>
  <c r="H120" i="3" l="1"/>
  <c r="F120" i="3" s="1"/>
  <c r="B20" i="4" s="1"/>
  <c r="I120" i="3"/>
  <c r="C20" i="4" s="1"/>
  <c r="I125" i="3"/>
  <c r="C30" i="4" s="1"/>
  <c r="H125" i="3"/>
  <c r="F125" i="3" s="1"/>
  <c r="B30" i="4" s="1"/>
  <c r="I119" i="3"/>
  <c r="C18" i="4" s="1"/>
  <c r="H119" i="3"/>
  <c r="F119" i="3" s="1"/>
  <c r="B18" i="4" s="1"/>
  <c r="H130" i="3"/>
  <c r="F130" i="3" s="1"/>
  <c r="B40" i="4" s="1"/>
  <c r="I130" i="3"/>
  <c r="C40" i="4" s="1"/>
  <c r="I131" i="3"/>
  <c r="C42" i="4" s="1"/>
  <c r="H131" i="3"/>
  <c r="F131" i="3" s="1"/>
  <c r="B42" i="4" s="1"/>
  <c r="H128" i="3"/>
  <c r="F128" i="3" s="1"/>
  <c r="B36" i="4" s="1"/>
  <c r="I128" i="3"/>
  <c r="C36" i="4" s="1"/>
  <c r="I133" i="3"/>
  <c r="C46" i="4" s="1"/>
  <c r="H133" i="3"/>
  <c r="F133" i="3" s="1"/>
  <c r="B46" i="4" s="1"/>
  <c r="H126" i="3"/>
  <c r="F126" i="3" s="1"/>
  <c r="B32" i="4" s="1"/>
  <c r="I126" i="3"/>
  <c r="C32" i="4" s="1"/>
  <c r="I123" i="3"/>
  <c r="C26" i="4" s="1"/>
  <c r="H123" i="3"/>
  <c r="F123" i="3" s="1"/>
  <c r="B26" i="4" s="1"/>
  <c r="I121" i="3"/>
  <c r="C22" i="4" s="1"/>
  <c r="H121" i="3"/>
  <c r="F121" i="3" s="1"/>
  <c r="B22" i="4" s="1"/>
  <c r="H132" i="3"/>
  <c r="F132" i="3" s="1"/>
  <c r="B44" i="4" s="1"/>
  <c r="I132" i="3"/>
  <c r="C44" i="4" s="1"/>
  <c r="I127" i="3"/>
  <c r="C34" i="4" s="1"/>
  <c r="H127" i="3"/>
  <c r="F127" i="3" s="1"/>
  <c r="B34" i="4" s="1"/>
  <c r="H124" i="3"/>
  <c r="F124" i="3" s="1"/>
  <c r="B28" i="4" s="1"/>
  <c r="I124" i="3"/>
  <c r="C28" i="4" s="1"/>
  <c r="I129" i="3"/>
  <c r="C38" i="4" s="1"/>
  <c r="H129" i="3"/>
  <c r="F129" i="3" s="1"/>
  <c r="B38" i="4" s="1"/>
  <c r="I122" i="3"/>
  <c r="C24" i="4" s="1"/>
  <c r="H122" i="3"/>
  <c r="F122" i="3" s="1"/>
  <c r="B24" i="4" s="1"/>
</calcChain>
</file>

<file path=xl/sharedStrings.xml><?xml version="1.0" encoding="utf-8"?>
<sst xmlns="http://schemas.openxmlformats.org/spreadsheetml/2006/main" count="101" uniqueCount="98">
  <si>
    <t>Einschätzung</t>
  </si>
  <si>
    <t>Berufsfeld</t>
  </si>
  <si>
    <t>Wert</t>
  </si>
  <si>
    <t>Bau, Architektur, Vermessung</t>
  </si>
  <si>
    <t>Dienstleistung</t>
  </si>
  <si>
    <t>Elektro</t>
  </si>
  <si>
    <t>Gesundheit</t>
  </si>
  <si>
    <t>IT, Computer</t>
  </si>
  <si>
    <t>Kunst, Kultur und Gestaltung</t>
  </si>
  <si>
    <t>Landwirtschaft, Natur, Umwelt</t>
  </si>
  <si>
    <t>Medien</t>
  </si>
  <si>
    <t>Metall, Maschinenbau</t>
  </si>
  <si>
    <t>Naturwissenschaften</t>
  </si>
  <si>
    <t>Produktion, Fertigung</t>
  </si>
  <si>
    <t>Soziales, Pädagogik</t>
  </si>
  <si>
    <t>Technik, Technologiefelder</t>
  </si>
  <si>
    <t>Verkehr, Logistik</t>
  </si>
  <si>
    <t>Wirtschaft, Verwaltung</t>
  </si>
  <si>
    <t>Berufsfeld nach Ausprägung sortiert</t>
  </si>
  <si>
    <t>Hilfszahl</t>
  </si>
  <si>
    <t>In Zeile</t>
  </si>
  <si>
    <t>Gerundet</t>
  </si>
  <si>
    <t>KomPo7 verankern</t>
  </si>
  <si>
    <t>Mein Berufsfeld │Ergebnisübersicht</t>
  </si>
  <si>
    <t>Name der Schule, Ort:</t>
  </si>
  <si>
    <t>Klasse:</t>
  </si>
  <si>
    <t xml:space="preserve"> Weitere Informationen </t>
  </si>
  <si>
    <t>Schule, Ort:</t>
  </si>
  <si>
    <t>Vorname:</t>
  </si>
  <si>
    <t>Nachname:</t>
  </si>
  <si>
    <t>Testdatum:</t>
  </si>
  <si>
    <t>Geschlecht:</t>
  </si>
  <si>
    <t>männlich</t>
  </si>
  <si>
    <t>weiblich</t>
  </si>
  <si>
    <t>Bild-Nr.</t>
  </si>
  <si>
    <t>Die korrekte Zuordnung der Einschätzungen in die blau hinterlegten Eingabefelder erfolgt durch die Nummerierung der Fotos auf den Testbögen.</t>
  </si>
  <si>
    <t>Auswertung "Mein Berufsfeld"</t>
  </si>
  <si>
    <t>Anleitung</t>
  </si>
  <si>
    <t xml:space="preserve">Füllen Sie zunächst unter dem Reiter "Eingaben" im oberen Teil der Tabelle die gelb hinterlegten Felder aus [Vorname, Nachname, Geschlecht usw.]. Anschließend übertragen Sie die Einschätzungen der Schülerin bzw. des Schülers von dem Testbogen nach der folgenden Systematik in die Auswertungsmatrix [blau hinterlegte Felder]: </t>
  </si>
  <si>
    <t>Nach Eingabe der vollständigen Daten für die Fotos Nr. 1 bis 97 werden die Ergebnisse der Schülerin / des Schülers automatisch als Balkendiagramm unter dem Reiter "Ergebnisseite" eingefügt. Die Balken zeigen jeweils die erreichte anteilige Ausprägung im Verhältnis zum möglichen Maximalwert für die einzelnen Berufsfelder. Die 15 Berufsfelder werden automatisch absteigend nach der Wertausprägung sortiert.</t>
  </si>
  <si>
    <t>Das vorliegende Dokument dient der Auswertung des Berufsfeldtests "Mein Berufsfeld". Die von den Schülerinnen und Schülern ausgefüllten Bögen werden in die Eingabemaske unter dem Reiter "Eingaben" übertragen. Anschließend erzeugen sich automatisch die Ergebnisse für die entsprechende Schülerin / den entsprechenden Schüler unter dem Reiter "Ergebnisseite". Für jede Schülerin und für jeden Schüler muss ein separates Dokument ausgefüllt werden.</t>
  </si>
  <si>
    <t>Nachname, Vorname:</t>
  </si>
  <si>
    <t>Beschreibung Tätigkeit</t>
  </si>
  <si>
    <t>Ich installiere Sanitär-, Heizungs- und Klimatechnik bei Kunden und bearbeite Rohre und Bleche aus Metall oder Kunststoff mit Werkzeug.</t>
  </si>
  <si>
    <t>Ich plane Arbeitsabläufe im Hotel, begrüße und verabschiede Gäste an der Rezeption und vergebe Zimmer.</t>
  </si>
  <si>
    <t>Ich arbeite in einem Buchladen, sortiere Bücher in Regale ein und präsentiere diese ansprechend für die Kundinnen und Kunden.</t>
  </si>
  <si>
    <t>Ich arbeite in einem Labor und überprüfe chemikalische Stoffe oder Produkte. Ich untersuche chemische Prozesse und stelle Stoffgemische her. Dabei halte ich mich an Sicherheits-, Gesundheits- und Umweltvorschriften.</t>
  </si>
  <si>
    <t xml:space="preserve">Ich bereite kleine Snacks, Mahlzeiten oder Backwaren zu. Ich präsentiere die Ware ansprechend, berate Kundinnen und Kunden und verkaufe die Produkte.
</t>
  </si>
  <si>
    <t>Im Lager erfasse ich mit Hilfe von Computern eingehende und ausgehende Ware, prüfe deren Zustand und lagere sie sachgerecht.</t>
  </si>
  <si>
    <t>Ich fertige Zeichnungen und Unterlagen an, um beispielsweise die Verkabelung in Gebäuden oder technischen Anlagen zu planen.</t>
  </si>
  <si>
    <t>Ich installiere elektrische Bauteile oder Anlagen in betrieblichen Gebäuden und prüfe diese.</t>
  </si>
  <si>
    <t>Ich dekoriere Räume, verlege Bodenbeläge, tapeziere Wände und erneuere die Polsterung von Möbelstücken.</t>
  </si>
  <si>
    <t>Ich  gestalte Gärten, Parkanlagen und Außenanlagen aller Art. Ich pflastere Wege und Plätze und baue Treppen und Zäune.</t>
  </si>
  <si>
    <t>Ich bearbeite Metall und stelle daraus verschiedene Teile wie beislpeislwiese Fahrzeugrahmen und Karosserien für Fahrzeuge her. Ich montiere und repariere Bauteile.</t>
  </si>
  <si>
    <t>Ich plane die Fertigung von Teilen aus Kunststoff und bearbeite diese nach. Ich verpacke die fertigen Produkte und bereite sie für den Versand vor.</t>
  </si>
  <si>
    <t>Ich arbeite in einem Büro und nutze den Computer.</t>
  </si>
  <si>
    <t xml:space="preserve">Ich arbeite in Arztpraxen an der Rezeption und nehme Telefonanrufe entgegen. Ich empfange Patientinnen und Patienten, vergebe Termine und dokumentiere Patientenakten. </t>
  </si>
  <si>
    <t>Zur Sicherung der Verwendbarkeit prüfe ich verschiedene Materialien auf deren Festigkeit, Verformbarkeit sowie deren Verhalten bei Hitze- und Kälteeinwirkung.</t>
  </si>
  <si>
    <t>Ich arbeite in einer Behörde oder in einem Büro, berate Bürgerinnen und Bürger und helfe ihnen beim Stellen von Anträgen.</t>
  </si>
  <si>
    <t>Ich arbeite im Freien und baue Straßen, Wege, Fußgängerzonen oder Flugplätze und setze sie innstand. Ich setze dabei größere Geräte wie Bagger, Walzen und Raupen ein.</t>
  </si>
  <si>
    <t>Ich nehme Anlagen in Betrieb und installiere die erforderliche Software. Ich steuere computergestützte Anlagen oder Fertigungsstraßen.</t>
  </si>
  <si>
    <t>Ich arbeite im Verkauf, berate Kundinnen und Kunden und bearbeite Reklamationen.</t>
  </si>
  <si>
    <t>Ich stelle chemische Erzeugnisse her und messe dafür die erforderlichen Rohstoffe ab.</t>
  </si>
  <si>
    <t>Ich lackiere Fahrzeuge und Aufbauten von Fahrzeugen.</t>
  </si>
  <si>
    <t>Ich stelle sicher, dass nur berechtigte Personen Zugang zu Gebäuden oder Veranstaltungen erhalten. Ich führe Kontrollgänge in Gebäuden und auf Geländen durch und bin für Schutz und Sicherheit zuständig.</t>
  </si>
  <si>
    <t>Ich berate Kunden hinsichtlich unterschiedlicher Hörsysteme.Ich baue Maßohrstücke in die Hörsysteme ein und nehme die akustische Feineinstellung vor.</t>
  </si>
  <si>
    <t>Ich erstelle am Computer IT-Systeme und passe diese benutzergerecht an.</t>
  </si>
  <si>
    <t>Ich entwerfe und stelle Leuchtreklamen, Schilder oder Anzeigetafeln nach Kundenwunsch her.</t>
  </si>
  <si>
    <t>In der Tierhaltung, füttere, tränke und pflege ich Nutztiere und reinige Ställe.</t>
  </si>
  <si>
    <t>In einem Autohaus berate ich Kundinnen und Kunden und schließe mit ihnen Kaufverträge ab.</t>
  </si>
  <si>
    <t>Ich stelle mit Werkzeugen Möbel, Fensterrahmen und Türen aus Holz her.</t>
  </si>
  <si>
    <t>Ich berate Kunden bei der Haarpflege und der Wahl einer typgerechten Frisur oder Farbe. Dann wasche, schneide, pflege und färbe ich das Haar nach ihren Wünschen.</t>
  </si>
  <si>
    <t>Ich unterstütze den Arzt oder die Ärztin bei medizinischen Behandlungen. Eigenständig lege ich beispielsweise Verbände an, bereite Spritzen vor oder nehme Blut ab.</t>
  </si>
  <si>
    <t>Ich programmiere Software und richte Anwendungen, Datenbanken und Netzwerke ein. Ich schule Personen in der Anwendung dieser Systeme.</t>
  </si>
  <si>
    <t>Ich plane und organisiere Veranstaltungen und erstelle Ablaufpläne. Vor Ort bin ich die Ansprechperson für Kunden und stehe für Fragen zur Verfügung.</t>
  </si>
  <si>
    <t xml:space="preserve">Ich erneuere und erhalte alte Decken-, Wand- und Fassadfenoberflächen. Ich restauriere Möbel, verziere Wände und Decken und erneuere Wandmalereien. </t>
  </si>
  <si>
    <t>Ich erstelle Druckerzeugnisse, indem ich Papier schneide, pfalze und binde. Außerdem repariere ich Bücher.</t>
  </si>
  <si>
    <t>In Krankenhäusern, Pflegeeinrichtungen oder privaten Haushalten betreue, plege und berate ich hilfsbedürftige ältere Menschen.</t>
  </si>
  <si>
    <t>Mit computergesteuerten Fräsen bearbeite ich Holz und Metall.</t>
  </si>
  <si>
    <t>Ich arbeite in einem Büro oder einer Bank und berate Kundinnen und Kunden zu ihren Anliegen.</t>
  </si>
  <si>
    <t xml:space="preserve">Ich berate Kundinnen und Kunden bei der Gestaltung von Wohn- und Geschäftsräumen. Ich plane die Farb- und Stoffauswahl nach Wünschen der Kundinnen und Kunden. </t>
  </si>
  <si>
    <t>Ich arbeite im Freien oder in Gewächhäusern und bewässere, dünge und beschneide Nutz- oder Zierpflanzen.</t>
  </si>
  <si>
    <t>Ich arbeite mit Metall, fertige und montiere beispielsweise Gitter, Geländer, Tore, Verzierungen oder Überdachungen.</t>
  </si>
  <si>
    <t xml:space="preserve">Ich führe bei Autos mit Hilfe elektronischer oder computergestützere Diagnosegeräte eine Fehlerfeststellung durch und behebe die Ursache. </t>
  </si>
  <si>
    <t>In Absprache mit Kundinnen und Kunden gestalte ich am Computer Layouts für digitale Medien oder gedruckte Medienprodukte. Hierzu nutze ich Text-. Bild-, oder Viedodateien.</t>
  </si>
  <si>
    <t xml:space="preserve">Ich überwache und steuere den Gärunsprozesse bei der Weinherstellung. </t>
  </si>
  <si>
    <t>Ich berate Kundinnen und Kunden zu Einrichtungslösungen aus Holz.</t>
  </si>
  <si>
    <t>Ich ermittle in Absprache mit Architekt/innen und Bauingenieur/innen den Bedarf an Baustoffen und erstelle Stücklisten. Ich sorge dafür, dass die erforderlichen Unterlagen und Rechnungen zur Verfügung stehen.</t>
  </si>
  <si>
    <t>In einer Küche bereite ich Speisen zu und bereite Mahlzeiten vor. Ich organisiere die Arbeitsabläufe in der Küche und sorge beispielsweise dafür, dass Speisen rechtzeitig und in der richtigen Reihenfolge fertig gestellt werden.</t>
  </si>
  <si>
    <t>Ich installiere Hard- und Softwarekomponenten bei Kunden, richte Programme und Netzwerke ein und passe Software an.</t>
  </si>
  <si>
    <t>Ich betreue und pflege kranke Kinder und Jugendliche im Krankenhaus.</t>
  </si>
  <si>
    <t>Ich prüfe einzelne elektronische Bauteile bei Fahrzeugen oder anderen mechatronischen Systemen auf Fehler und behebe diese.</t>
  </si>
  <si>
    <t>Ich untersuche mit Hilfe von Mikroskop und Computern unterschiedliche Proben wie Pflanzenteile und Zellen. Ich führe Versuche durch.</t>
  </si>
  <si>
    <t>Ich betreue und fördere kleine Kinder, Jugendliche oder junge Erwachsene.</t>
  </si>
  <si>
    <t>Ich baue Fahrräder zusammen, warte und repariere diese oder passe sie den Wünschen der Kunden an.</t>
  </si>
  <si>
    <t>Ich entwerfe und kosntruiere am Computer 3D-Modelle von einzelnen Bauteilen oder Gesamtanlagen nach Kundenwunsch.</t>
  </si>
  <si>
    <t>Ich installiere Fertigungsautomaten, Maschinen oder Anlagen.</t>
  </si>
  <si>
    <t>Für den Onlineverkauf beschaffe ich Waren und präesentiere das Angebot verkaufsfördernd in Onlineshops, Social Media oder Blogs. Mit Kunden kommuniziere ich telefonisch, per Mail oder Chat.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</si>
</sst>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2"/>
      <color theme="1"/>
      <name val="Calibri"/>
      <family val="2"/>
      <charset val="129"/>
      <scheme val="minor"/>
    </font>
    <font>
      <sz val="11"/>
      <color theme="1"/>
      <name val="Arial"/>
      <family val="2"/>
    </font>
    <font>
      <b/>
      <sz val="12"/>
      <color theme="1"/>
      <name val="Calibri"/>
      <family val="2"/>
      <charset val="128"/>
      <scheme val="minor"/>
    </font>
    <font>
      <u/>
      <sz val="12"/>
      <color theme="10"/>
      <name val="Calibri"/>
      <family val="2"/>
      <charset val="128"/>
      <scheme val="minor"/>
    </font>
    <font>
      <u/>
      <sz val="12"/>
      <color theme="11"/>
      <name val="Calibri"/>
      <family val="2"/>
      <charset val="128"/>
      <scheme val="minor"/>
    </font>
    <font>
      <sz val="8"/>
      <name val="Calibri"/>
      <family val="2"/>
      <charset val="129"/>
      <scheme val="minor"/>
    </font>
    <font>
      <sz val="12"/>
      <color theme="1"/>
      <name val="Arial"/>
      <family val="2"/>
    </font>
    <font>
      <sz val="11"/>
      <color theme="1"/>
      <name val="Arial"/>
      <family val="2"/>
    </font>
    <font>
      <sz val="16"/>
      <color rgb="FF5F5F5F"/>
      <name val="Arial"/>
      <family val="2"/>
    </font>
    <font>
      <b/>
      <sz val="11"/>
      <color theme="1"/>
      <name val="Arial"/>
      <family val="2"/>
    </font>
    <font>
      <b/>
      <sz val="11"/>
      <color rgb="FF000000"/>
      <name val="Arial"/>
      <family val="2"/>
    </font>
    <font>
      <sz val="11.5"/>
      <color theme="1"/>
      <name val="Arial"/>
      <family val="2"/>
    </font>
    <font>
      <sz val="10"/>
      <color theme="1"/>
      <name val="Arial"/>
      <family val="2"/>
    </font>
  </fonts>
  <fills count="4">
    <fill>
      <patternFill patternType="none"/>
    </fill>
    <fill>
      <patternFill patternType="gray125"/>
    </fill>
    <fill>
      <patternFill patternType="solid">
        <fgColor rgb="FFF6FFE0"/>
        <bgColor indexed="64"/>
      </patternFill>
    </fill>
    <fill>
      <patternFill patternType="solid">
        <fgColor theme="3" tint="0.79998168889431442"/>
        <bgColor indexed="64"/>
      </patternFill>
    </fill>
  </fills>
  <borders count="4">
    <border>
      <left/>
      <right/>
      <top/>
      <bottom/>
      <diagonal/>
    </border>
    <border>
      <left style="thin">
        <color auto="1"/>
      </left>
      <right style="thin">
        <color auto="1"/>
      </right>
      <top style="thin">
        <color auto="1"/>
      </top>
      <bottom style="thin">
        <color auto="1"/>
      </bottom>
      <diagonal/>
    </border>
    <border>
      <left/>
      <right/>
      <top/>
      <bottom style="thin">
        <color rgb="FF373786"/>
      </bottom>
      <diagonal/>
    </border>
    <border>
      <left/>
      <right/>
      <top style="thin">
        <color rgb="FF373786"/>
      </top>
      <bottom/>
      <diagonal/>
    </border>
  </borders>
  <cellStyleXfs count="15">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cellStyleXfs>
  <cellXfs count="32">
    <xf numFmtId="0" fontId="0" fillId="0" borderId="0" xfId="0"/>
    <xf numFmtId="0" fontId="2" fillId="0" borderId="1" xfId="0" applyFont="1" applyBorder="1"/>
    <xf numFmtId="0" fontId="0" fillId="0" borderId="1" xfId="0" applyBorder="1"/>
    <xf numFmtId="0" fontId="0" fillId="0" borderId="0" xfId="0" applyAlignment="1">
      <alignment horizontal="right"/>
    </xf>
    <xf numFmtId="0" fontId="0" fillId="0" borderId="0" xfId="0" applyAlignment="1">
      <alignment horizontal="center"/>
    </xf>
    <xf numFmtId="0" fontId="6" fillId="0" borderId="0" xfId="0" applyFont="1" applyAlignment="1">
      <alignment horizontal="right"/>
    </xf>
    <xf numFmtId="0" fontId="8" fillId="0" borderId="0" xfId="0" applyFont="1" applyAlignment="1">
      <alignment vertical="center"/>
    </xf>
    <xf numFmtId="0" fontId="10" fillId="0" borderId="0" xfId="0" applyFont="1" applyAlignment="1">
      <alignment vertical="center"/>
    </xf>
    <xf numFmtId="0" fontId="7" fillId="0" borderId="0" xfId="0" applyFont="1"/>
    <xf numFmtId="0" fontId="10" fillId="0" borderId="0" xfId="0" applyFont="1"/>
    <xf numFmtId="0" fontId="11" fillId="0" borderId="0" xfId="0" applyFont="1" applyAlignment="1">
      <alignment horizontal="left" wrapText="1"/>
    </xf>
    <xf numFmtId="0" fontId="6" fillId="0" borderId="0" xfId="0" applyFont="1"/>
    <xf numFmtId="0" fontId="9" fillId="0" borderId="1" xfId="0" applyFont="1" applyBorder="1" applyAlignment="1">
      <alignment horizontal="center"/>
    </xf>
    <xf numFmtId="0" fontId="9" fillId="0" borderId="1" xfId="0" applyFont="1" applyBorder="1"/>
    <xf numFmtId="0" fontId="11" fillId="0" borderId="0" xfId="0" applyFont="1"/>
    <xf numFmtId="0" fontId="9" fillId="0" borderId="2" xfId="0" applyFont="1" applyBorder="1"/>
    <xf numFmtId="0" fontId="7" fillId="0" borderId="0" xfId="0" applyFont="1" applyAlignment="1">
      <alignment horizontal="left" vertical="top" wrapText="1"/>
    </xf>
    <xf numFmtId="0" fontId="6" fillId="0" borderId="0" xfId="0" applyFont="1" applyAlignment="1">
      <alignment horizontal="left"/>
    </xf>
    <xf numFmtId="0" fontId="12" fillId="0" borderId="0" xfId="0" applyFont="1"/>
    <xf numFmtId="0" fontId="7" fillId="3" borderId="1" xfId="0" applyFont="1" applyFill="1" applyBorder="1" applyAlignment="1" applyProtection="1">
      <alignment horizontal="center" vertical="center"/>
      <protection locked="0"/>
    </xf>
    <xf numFmtId="0" fontId="7" fillId="0" borderId="1" xfId="0" applyFont="1" applyBorder="1" applyAlignment="1">
      <alignment horizontal="center" vertical="top"/>
    </xf>
    <xf numFmtId="0" fontId="11" fillId="0" borderId="0" xfId="0" applyFont="1" applyAlignment="1">
      <alignment horizontal="justify" vertical="top" wrapText="1"/>
    </xf>
    <xf numFmtId="0" fontId="11" fillId="0" borderId="0" xfId="0" applyFont="1" applyAlignment="1">
      <alignment horizontal="justify" vertical="top"/>
    </xf>
    <xf numFmtId="0" fontId="12" fillId="0" borderId="1" xfId="0" applyFont="1" applyBorder="1" applyAlignment="1">
      <alignment horizontal="left" vertical="top" wrapText="1"/>
    </xf>
    <xf numFmtId="0" fontId="9" fillId="0" borderId="1" xfId="0" applyFont="1" applyBorder="1" applyAlignment="1">
      <alignment horizontal="left"/>
    </xf>
    <xf numFmtId="49" fontId="1" fillId="2" borderId="1" xfId="0" applyNumberFormat="1" applyFont="1" applyFill="1" applyBorder="1" applyAlignment="1" applyProtection="1">
      <alignment horizontal="left"/>
      <protection locked="0"/>
    </xf>
    <xf numFmtId="49" fontId="7" fillId="2" borderId="1" xfId="0" applyNumberFormat="1" applyFont="1" applyFill="1" applyBorder="1" applyAlignment="1" applyProtection="1">
      <alignment horizontal="left"/>
      <protection locked="0"/>
    </xf>
    <xf numFmtId="49" fontId="7" fillId="0" borderId="0" xfId="0" applyNumberFormat="1" applyFont="1" applyAlignment="1">
      <alignment horizontal="left"/>
    </xf>
    <xf numFmtId="49" fontId="7" fillId="0" borderId="0" xfId="0" applyNumberFormat="1" applyFont="1" applyAlignment="1">
      <alignment horizontal="left" vertical="top" wrapText="1"/>
    </xf>
    <xf numFmtId="0" fontId="0" fillId="0" borderId="0" xfId="0" applyAlignment="1">
      <alignment horizontal="center"/>
    </xf>
    <xf numFmtId="0" fontId="11" fillId="0" borderId="3" xfId="0" applyFont="1" applyBorder="1" applyAlignment="1">
      <alignment horizontal="justify" wrapText="1"/>
    </xf>
    <xf numFmtId="0" fontId="9" fillId="0" borderId="2" xfId="0" applyFont="1" applyBorder="1" applyAlignment="1">
      <alignment horizontal="left"/>
    </xf>
  </cellXfs>
  <cellStyles count="15">
    <cellStyle name="Besuchter Hyperlink" xfId="2" builtinId="9" hidden="1"/>
    <cellStyle name="Besuchter Hyperlink" xfId="4" builtinId="9" hidden="1"/>
    <cellStyle name="Besuchter Hyperlink" xfId="6" builtinId="9" hidden="1"/>
    <cellStyle name="Besuchter Hyperlink" xfId="8" builtinId="9" hidden="1"/>
    <cellStyle name="Besuchter Hyperlink" xfId="10" builtinId="9" hidden="1"/>
    <cellStyle name="Besuchter Hyperlink" xfId="12" builtinId="9" hidden="1"/>
    <cellStyle name="Besuchter Hyperlink" xfId="14" builtinId="9" hidden="1"/>
    <cellStyle name="Link" xfId="1" builtinId="8" hidden="1"/>
    <cellStyle name="Link" xfId="3" builtinId="8" hidden="1"/>
    <cellStyle name="Link" xfId="5" builtinId="8" hidden="1"/>
    <cellStyle name="Link" xfId="7" builtinId="8" hidden="1"/>
    <cellStyle name="Link" xfId="9" builtinId="8" hidden="1"/>
    <cellStyle name="Link" xfId="11" builtinId="8" hidden="1"/>
    <cellStyle name="Link" xfId="13" builtinId="8" hidden="1"/>
    <cellStyle name="Standard"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_rels/vmlDrawing2.v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oneCellAnchor>
    <xdr:from>
      <xdr:col>0</xdr:col>
      <xdr:colOff>355500</xdr:colOff>
      <xdr:row>11</xdr:row>
      <xdr:rowOff>9525</xdr:rowOff>
    </xdr:from>
    <xdr:ext cx="216000" cy="206475"/>
    <xdr:pic>
      <xdr:nvPicPr>
        <xdr:cNvPr id="5" name="Bild 19">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55500" y="1209675"/>
          <a:ext cx="216000" cy="206475"/>
        </a:xfrm>
        <a:prstGeom prst="rect">
          <a:avLst/>
        </a:prstGeom>
      </xdr:spPr>
    </xdr:pic>
    <xdr:clientData/>
  </xdr:oneCellAnchor>
  <xdr:oneCellAnchor>
    <xdr:from>
      <xdr:col>0</xdr:col>
      <xdr:colOff>355500</xdr:colOff>
      <xdr:row>15</xdr:row>
      <xdr:rowOff>3075</xdr:rowOff>
    </xdr:from>
    <xdr:ext cx="216000" cy="196950"/>
    <xdr:pic>
      <xdr:nvPicPr>
        <xdr:cNvPr id="6" name="Bild 22">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55500" y="2203350"/>
          <a:ext cx="216000" cy="196950"/>
        </a:xfrm>
        <a:prstGeom prst="rect">
          <a:avLst/>
        </a:prstGeom>
      </xdr:spPr>
    </xdr:pic>
    <xdr:clientData/>
  </xdr:oneCellAnchor>
  <xdr:oneCellAnchor>
    <xdr:from>
      <xdr:col>0</xdr:col>
      <xdr:colOff>355500</xdr:colOff>
      <xdr:row>13</xdr:row>
      <xdr:rowOff>3075</xdr:rowOff>
    </xdr:from>
    <xdr:ext cx="216000" cy="199010"/>
    <xdr:pic>
      <xdr:nvPicPr>
        <xdr:cNvPr id="7" name="Bild 23">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355500" y="1803300"/>
          <a:ext cx="216000" cy="199010"/>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4</xdr:col>
      <xdr:colOff>622200</xdr:colOff>
      <xdr:row>1</xdr:row>
      <xdr:rowOff>9525</xdr:rowOff>
    </xdr:from>
    <xdr:to>
      <xdr:col>5</xdr:col>
      <xdr:colOff>0</xdr:colOff>
      <xdr:row>2</xdr:row>
      <xdr:rowOff>19785</xdr:rowOff>
    </xdr:to>
    <xdr:pic>
      <xdr:nvPicPr>
        <xdr:cNvPr id="2" name="Bild 19">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070250" y="219075"/>
          <a:ext cx="216000" cy="216000"/>
        </a:xfrm>
        <a:prstGeom prst="rect">
          <a:avLst/>
        </a:prstGeom>
      </xdr:spPr>
    </xdr:pic>
    <xdr:clientData/>
  </xdr:twoCellAnchor>
  <xdr:twoCellAnchor editAs="oneCell">
    <xdr:from>
      <xdr:col>4</xdr:col>
      <xdr:colOff>622200</xdr:colOff>
      <xdr:row>4</xdr:row>
      <xdr:rowOff>203100</xdr:rowOff>
    </xdr:from>
    <xdr:to>
      <xdr:col>5</xdr:col>
      <xdr:colOff>0</xdr:colOff>
      <xdr:row>6</xdr:row>
      <xdr:rowOff>0</xdr:rowOff>
    </xdr:to>
    <xdr:pic>
      <xdr:nvPicPr>
        <xdr:cNvPr id="3" name="Bild 2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4070250" y="1041300"/>
          <a:ext cx="216000" cy="216000"/>
        </a:xfrm>
        <a:prstGeom prst="rect">
          <a:avLst/>
        </a:prstGeom>
      </xdr:spPr>
    </xdr:pic>
    <xdr:clientData/>
  </xdr:twoCellAnchor>
  <xdr:twoCellAnchor editAs="oneCell">
    <xdr:from>
      <xdr:col>4</xdr:col>
      <xdr:colOff>622200</xdr:colOff>
      <xdr:row>2</xdr:row>
      <xdr:rowOff>203100</xdr:rowOff>
    </xdr:from>
    <xdr:to>
      <xdr:col>5</xdr:col>
      <xdr:colOff>0</xdr:colOff>
      <xdr:row>4</xdr:row>
      <xdr:rowOff>2060</xdr:rowOff>
    </xdr:to>
    <xdr:pic>
      <xdr:nvPicPr>
        <xdr:cNvPr id="4" name="Bild 2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4070250" y="622200"/>
          <a:ext cx="216000" cy="2160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0</xdr:colOff>
      <xdr:row>15</xdr:row>
      <xdr:rowOff>2382</xdr:rowOff>
    </xdr:from>
    <xdr:to>
      <xdr:col>3</xdr:col>
      <xdr:colOff>1</xdr:colOff>
      <xdr:row>46</xdr:row>
      <xdr:rowOff>7144</xdr:rowOff>
    </xdr:to>
    <xdr:cxnSp macro="">
      <xdr:nvCxnSpPr>
        <xdr:cNvPr id="4" name="Gerade Verbindung 3">
          <a:extLst>
            <a:ext uri="{FF2B5EF4-FFF2-40B4-BE49-F238E27FC236}">
              <a16:creationId xmlns:a16="http://schemas.microsoft.com/office/drawing/2014/main" id="{00000000-0008-0000-0200-000004000000}"/>
            </a:ext>
          </a:extLst>
        </xdr:cNvPr>
        <xdr:cNvCxnSpPr/>
      </xdr:nvCxnSpPr>
      <xdr:spPr>
        <a:xfrm flipV="1">
          <a:off x="3505200" y="3317082"/>
          <a:ext cx="1" cy="4043362"/>
        </a:xfrm>
        <a:prstGeom prst="line">
          <a:avLst/>
        </a:prstGeom>
        <a:ln w="3175" cmpd="sng">
          <a:solidFill>
            <a:srgbClr val="7F7F7F"/>
          </a:solidFill>
          <a:prstDash val="solid"/>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4</xdr:col>
      <xdr:colOff>0</xdr:colOff>
      <xdr:row>15</xdr:row>
      <xdr:rowOff>0</xdr:rowOff>
    </xdr:from>
    <xdr:to>
      <xdr:col>4</xdr:col>
      <xdr:colOff>2</xdr:colOff>
      <xdr:row>46</xdr:row>
      <xdr:rowOff>4763</xdr:rowOff>
    </xdr:to>
    <xdr:cxnSp macro="">
      <xdr:nvCxnSpPr>
        <xdr:cNvPr id="6" name="Gerade Verbindung 5">
          <a:extLst>
            <a:ext uri="{FF2B5EF4-FFF2-40B4-BE49-F238E27FC236}">
              <a16:creationId xmlns:a16="http://schemas.microsoft.com/office/drawing/2014/main" id="{00000000-0008-0000-0200-000006000000}"/>
            </a:ext>
          </a:extLst>
        </xdr:cNvPr>
        <xdr:cNvCxnSpPr/>
      </xdr:nvCxnSpPr>
      <xdr:spPr>
        <a:xfrm flipV="1">
          <a:off x="4505325" y="3314700"/>
          <a:ext cx="2" cy="4043363"/>
        </a:xfrm>
        <a:prstGeom prst="line">
          <a:avLst/>
        </a:prstGeom>
        <a:ln w="3175" cmpd="sng">
          <a:solidFill>
            <a:srgbClr val="7F7F7F"/>
          </a:solidFill>
          <a:prstDash val="solid"/>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5</xdr:col>
      <xdr:colOff>0</xdr:colOff>
      <xdr:row>14</xdr:row>
      <xdr:rowOff>83345</xdr:rowOff>
    </xdr:from>
    <xdr:to>
      <xdr:col>5</xdr:col>
      <xdr:colOff>1</xdr:colOff>
      <xdr:row>46</xdr:row>
      <xdr:rowOff>4763</xdr:rowOff>
    </xdr:to>
    <xdr:cxnSp macro="">
      <xdr:nvCxnSpPr>
        <xdr:cNvPr id="15" name="Gerade Verbindung 14">
          <a:extLst>
            <a:ext uri="{FF2B5EF4-FFF2-40B4-BE49-F238E27FC236}">
              <a16:creationId xmlns:a16="http://schemas.microsoft.com/office/drawing/2014/main" id="{00000000-0008-0000-0200-00000F000000}"/>
            </a:ext>
          </a:extLst>
        </xdr:cNvPr>
        <xdr:cNvCxnSpPr/>
      </xdr:nvCxnSpPr>
      <xdr:spPr>
        <a:xfrm flipV="1">
          <a:off x="5505450" y="3312320"/>
          <a:ext cx="1" cy="4045743"/>
        </a:xfrm>
        <a:prstGeom prst="line">
          <a:avLst/>
        </a:prstGeom>
        <a:ln w="3175" cmpd="sng">
          <a:solidFill>
            <a:srgbClr val="7F7F7F"/>
          </a:solidFill>
          <a:prstDash val="solid"/>
        </a:ln>
      </xdr:spPr>
      <xdr:style>
        <a:lnRef idx="2">
          <a:schemeClr val="accent1"/>
        </a:lnRef>
        <a:fillRef idx="0">
          <a:schemeClr val="accent1"/>
        </a:fillRef>
        <a:effectRef idx="1">
          <a:schemeClr val="accent1"/>
        </a:effectRef>
        <a:fontRef idx="minor">
          <a:schemeClr val="tx1"/>
        </a:fontRef>
      </xdr:style>
    </xdr:cxnSp>
    <xdr:clientData/>
  </xdr:twoCellAnchor>
  <xdr:twoCellAnchor editAs="oneCell">
    <xdr:from>
      <xdr:col>4</xdr:col>
      <xdr:colOff>322263</xdr:colOff>
      <xdr:row>14</xdr:row>
      <xdr:rowOff>74414</xdr:rowOff>
    </xdr:from>
    <xdr:to>
      <xdr:col>4</xdr:col>
      <xdr:colOff>706833</xdr:colOff>
      <xdr:row>16</xdr:row>
      <xdr:rowOff>175059</xdr:rowOff>
    </xdr:to>
    <xdr:pic>
      <xdr:nvPicPr>
        <xdr:cNvPr id="20" name="Bild 19">
          <a:extLst>
            <a:ext uri="{FF2B5EF4-FFF2-40B4-BE49-F238E27FC236}">
              <a16:creationId xmlns:a16="http://schemas.microsoft.com/office/drawing/2014/main" id="{00000000-0008-0000-0200-00001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836716" y="3299023"/>
          <a:ext cx="396000" cy="396000"/>
        </a:xfrm>
        <a:prstGeom prst="rect">
          <a:avLst/>
        </a:prstGeom>
      </xdr:spPr>
    </xdr:pic>
    <xdr:clientData/>
  </xdr:twoCellAnchor>
  <xdr:twoCellAnchor editAs="oneCell">
    <xdr:from>
      <xdr:col>2</xdr:col>
      <xdr:colOff>317500</xdr:colOff>
      <xdr:row>14</xdr:row>
      <xdr:rowOff>80938</xdr:rowOff>
    </xdr:from>
    <xdr:to>
      <xdr:col>2</xdr:col>
      <xdr:colOff>703975</xdr:colOff>
      <xdr:row>16</xdr:row>
      <xdr:rowOff>189203</xdr:rowOff>
    </xdr:to>
    <xdr:pic>
      <xdr:nvPicPr>
        <xdr:cNvPr id="23" name="Bild 22">
          <a:extLst>
            <a:ext uri="{FF2B5EF4-FFF2-40B4-BE49-F238E27FC236}">
              <a16:creationId xmlns:a16="http://schemas.microsoft.com/office/drawing/2014/main" id="{00000000-0008-0000-0200-000017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827734" y="3305547"/>
          <a:ext cx="396000" cy="396000"/>
        </a:xfrm>
        <a:prstGeom prst="rect">
          <a:avLst/>
        </a:prstGeom>
      </xdr:spPr>
    </xdr:pic>
    <xdr:clientData/>
  </xdr:twoCellAnchor>
  <xdr:twoCellAnchor editAs="oneCell">
    <xdr:from>
      <xdr:col>3</xdr:col>
      <xdr:colOff>321668</xdr:colOff>
      <xdr:row>14</xdr:row>
      <xdr:rowOff>76200</xdr:rowOff>
    </xdr:from>
    <xdr:to>
      <xdr:col>3</xdr:col>
      <xdr:colOff>704333</xdr:colOff>
      <xdr:row>16</xdr:row>
      <xdr:rowOff>171130</xdr:rowOff>
    </xdr:to>
    <xdr:pic>
      <xdr:nvPicPr>
        <xdr:cNvPr id="24" name="Bild 23">
          <a:extLst>
            <a:ext uri="{FF2B5EF4-FFF2-40B4-BE49-F238E27FC236}">
              <a16:creationId xmlns:a16="http://schemas.microsoft.com/office/drawing/2014/main" id="{00000000-0008-0000-0200-000018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3834012" y="3300809"/>
          <a:ext cx="396000" cy="396000"/>
        </a:xfrm>
        <a:prstGeom prst="rect">
          <a:avLst/>
        </a:prstGeom>
      </xdr:spPr>
    </xdr:pic>
    <xdr:clientData/>
  </xdr:twoCellAnchor>
</xdr:wsDr>
</file>

<file path=xl/theme/theme1.xml><?xml version="1.0" encoding="utf-8"?>
<a:theme xmlns:a="http://schemas.openxmlformats.org/drawingml/2006/main" name="Office-Design">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0"/>
  <sheetViews>
    <sheetView showGridLines="0" tabSelected="1" view="pageLayout" zoomScaleNormal="100" workbookViewId="0">
      <selection activeCell="F4" sqref="F4"/>
    </sheetView>
  </sheetViews>
  <sheetFormatPr baseColWidth="10" defaultRowHeight="16" x14ac:dyDescent="0.2"/>
  <cols>
    <col min="1" max="1" width="7.5" customWidth="1"/>
    <col min="2" max="2" width="11.6640625" customWidth="1"/>
    <col min="7" max="7" width="15.1640625" customWidth="1"/>
  </cols>
  <sheetData>
    <row r="1" spans="1:7" ht="31.5" customHeight="1" x14ac:dyDescent="0.2"/>
    <row r="2" spans="1:7" ht="12" customHeight="1" x14ac:dyDescent="0.2"/>
    <row r="3" spans="1:7" ht="20" x14ac:dyDescent="0.2">
      <c r="A3" s="6" t="s">
        <v>22</v>
      </c>
      <c r="B3" s="11"/>
      <c r="C3" s="11"/>
      <c r="D3" s="11"/>
      <c r="E3" s="11"/>
      <c r="F3" s="11"/>
    </row>
    <row r="4" spans="1:7" x14ac:dyDescent="0.2">
      <c r="A4" s="7" t="s">
        <v>36</v>
      </c>
      <c r="B4" s="11"/>
      <c r="C4" s="11"/>
      <c r="D4" s="11"/>
      <c r="E4" s="11"/>
      <c r="F4" s="11"/>
    </row>
    <row r="5" spans="1:7" ht="18.75" customHeight="1" x14ac:dyDescent="0.2"/>
    <row r="6" spans="1:7" ht="70.5" customHeight="1" x14ac:dyDescent="0.2">
      <c r="A6" s="21" t="s">
        <v>40</v>
      </c>
      <c r="B6" s="21"/>
      <c r="C6" s="21"/>
      <c r="D6" s="21"/>
      <c r="E6" s="21"/>
      <c r="F6" s="21"/>
      <c r="G6" s="21"/>
    </row>
    <row r="7" spans="1:7" ht="33" customHeight="1" x14ac:dyDescent="0.2"/>
    <row r="8" spans="1:7" x14ac:dyDescent="0.2">
      <c r="A8" s="15" t="s">
        <v>37</v>
      </c>
      <c r="B8" s="15"/>
      <c r="C8" s="15"/>
      <c r="D8" s="15"/>
      <c r="E8" s="15"/>
      <c r="F8" s="15"/>
      <c r="G8" s="15"/>
    </row>
    <row r="9" spans="1:7" ht="10.5" customHeight="1" x14ac:dyDescent="0.2"/>
    <row r="10" spans="1:7" ht="57.75" customHeight="1" x14ac:dyDescent="0.2">
      <c r="A10" s="22" t="s">
        <v>38</v>
      </c>
      <c r="B10" s="22"/>
      <c r="C10" s="22"/>
      <c r="D10" s="22"/>
      <c r="E10" s="22"/>
      <c r="F10" s="22"/>
      <c r="G10" s="22"/>
    </row>
    <row r="11" spans="1:7" ht="6" customHeight="1" x14ac:dyDescent="0.2"/>
    <row r="12" spans="1:7" x14ac:dyDescent="0.2">
      <c r="A12" s="8"/>
      <c r="B12" s="8" t="str">
        <f>"= 1"</f>
        <v>= 1</v>
      </c>
    </row>
    <row r="13" spans="1:7" ht="7.5" customHeight="1" x14ac:dyDescent="0.2">
      <c r="A13" s="8"/>
      <c r="B13" s="8"/>
    </row>
    <row r="14" spans="1:7" x14ac:dyDescent="0.2">
      <c r="A14" s="8"/>
      <c r="B14" s="8" t="str">
        <f>"= 2"</f>
        <v>= 2</v>
      </c>
    </row>
    <row r="15" spans="1:7" ht="7.5" customHeight="1" x14ac:dyDescent="0.2">
      <c r="A15" s="8"/>
      <c r="B15" s="8"/>
    </row>
    <row r="16" spans="1:7" x14ac:dyDescent="0.2">
      <c r="A16" s="8"/>
      <c r="B16" s="8" t="str">
        <f>"= 3"</f>
        <v>= 3</v>
      </c>
    </row>
    <row r="18" spans="1:7" ht="28.5" customHeight="1" x14ac:dyDescent="0.2">
      <c r="A18" s="21" t="s">
        <v>35</v>
      </c>
      <c r="B18" s="21"/>
      <c r="C18" s="21"/>
      <c r="D18" s="21"/>
      <c r="E18" s="21"/>
      <c r="F18" s="21"/>
      <c r="G18" s="21"/>
    </row>
    <row r="19" spans="1:7" x14ac:dyDescent="0.2">
      <c r="A19" s="14"/>
      <c r="B19" s="14"/>
      <c r="C19" s="14"/>
      <c r="D19" s="14"/>
      <c r="E19" s="14"/>
      <c r="F19" s="14"/>
      <c r="G19" s="14"/>
    </row>
    <row r="20" spans="1:7" ht="72.75" customHeight="1" x14ac:dyDescent="0.2">
      <c r="A20" s="21" t="s">
        <v>39</v>
      </c>
      <c r="B20" s="21"/>
      <c r="C20" s="21"/>
      <c r="D20" s="21"/>
      <c r="E20" s="21"/>
      <c r="F20" s="21"/>
      <c r="G20" s="21"/>
    </row>
  </sheetData>
  <sheetProtection algorithmName="SHA-512" hashValue="2Es+4VvwQvbq1chxStgRPuiJ5ymci8DmRtVMmG7UsFypH39Hr83neeJP1ePaKE6RF8dwMObKt9gwWfrJAn1j6w==" saltValue="vJMmt7C6jTPp7mmGUA0eQQ==" spinCount="100000" sheet="1" objects="1" scenarios="1" selectLockedCells="1" selectUnlockedCells="1"/>
  <mergeCells count="4">
    <mergeCell ref="A6:G6"/>
    <mergeCell ref="A10:G10"/>
    <mergeCell ref="A18:G18"/>
    <mergeCell ref="A20:G20"/>
  </mergeCells>
  <phoneticPr fontId="5" type="noConversion"/>
  <pageMargins left="0.75" right="0.75" top="1" bottom="1" header="0.5" footer="0.5"/>
  <pageSetup paperSize="9" orientation="portrait" horizontalDpi="4294967292" verticalDpi="4294967292" r:id="rId1"/>
  <headerFooter>
    <oddHeader>&amp;C&amp;G</oddHeader>
    <oddFooter>&amp;C
&amp;G</oddFooter>
  </headerFooter>
  <drawing r:id="rId2"/>
  <legacyDrawingHF r:id="rId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108"/>
  <sheetViews>
    <sheetView showGridLines="0" zoomScaleNormal="100" workbookViewId="0">
      <pane ySplit="8" topLeftCell="A9" activePane="bottomLeft" state="frozen"/>
      <selection pane="bottomLeft" activeCell="D9" sqref="D9:F9"/>
    </sheetView>
  </sheetViews>
  <sheetFormatPr baseColWidth="10" defaultRowHeight="16" x14ac:dyDescent="0.2"/>
  <cols>
    <col min="1" max="1" width="13.6640625" customWidth="1"/>
    <col min="2" max="2" width="8" customWidth="1"/>
    <col min="3" max="3" width="12.6640625" customWidth="1"/>
    <col min="4" max="4" width="22" customWidth="1"/>
    <col min="5" max="5" width="11.1640625" customWidth="1"/>
  </cols>
  <sheetData>
    <row r="1" spans="1:8" ht="17" customHeight="1" x14ac:dyDescent="0.2">
      <c r="A1" s="13" t="s">
        <v>28</v>
      </c>
      <c r="B1" s="25"/>
      <c r="C1" s="26"/>
      <c r="D1" s="26"/>
      <c r="E1" s="8"/>
      <c r="F1" s="8"/>
    </row>
    <row r="2" spans="1:8" ht="17" customHeight="1" x14ac:dyDescent="0.2">
      <c r="A2" s="13" t="s">
        <v>29</v>
      </c>
      <c r="B2" s="25"/>
      <c r="C2" s="26"/>
      <c r="D2" s="26"/>
      <c r="E2" s="8"/>
      <c r="F2" s="8" t="str">
        <f>"= 1"</f>
        <v>= 1</v>
      </c>
    </row>
    <row r="3" spans="1:8" ht="17" customHeight="1" x14ac:dyDescent="0.2">
      <c r="A3" s="13" t="s">
        <v>31</v>
      </c>
      <c r="B3" s="25"/>
      <c r="C3" s="26"/>
      <c r="D3" s="26"/>
      <c r="E3" s="8"/>
      <c r="F3" s="8"/>
    </row>
    <row r="4" spans="1:8" ht="17" customHeight="1" x14ac:dyDescent="0.2">
      <c r="A4" s="13" t="s">
        <v>27</v>
      </c>
      <c r="B4" s="25"/>
      <c r="C4" s="26"/>
      <c r="D4" s="26"/>
      <c r="E4" s="8"/>
      <c r="F4" s="8" t="str">
        <f>"= 2"</f>
        <v>= 2</v>
      </c>
    </row>
    <row r="5" spans="1:8" ht="17" customHeight="1" x14ac:dyDescent="0.2">
      <c r="A5" s="13" t="s">
        <v>25</v>
      </c>
      <c r="B5" s="25"/>
      <c r="C5" s="26"/>
      <c r="D5" s="26"/>
      <c r="E5" s="8"/>
      <c r="F5" s="8"/>
    </row>
    <row r="6" spans="1:8" ht="17" customHeight="1" x14ac:dyDescent="0.2">
      <c r="A6" s="13" t="s">
        <v>30</v>
      </c>
      <c r="B6" s="25"/>
      <c r="C6" s="26"/>
      <c r="D6" s="26"/>
      <c r="E6" s="8"/>
      <c r="F6" s="8" t="str">
        <f>"= 3"</f>
        <v>= 3</v>
      </c>
    </row>
    <row r="7" spans="1:8" x14ac:dyDescent="0.2">
      <c r="A7" s="8"/>
      <c r="B7" s="8"/>
      <c r="C7" s="8"/>
      <c r="D7" s="8"/>
      <c r="E7" s="8"/>
      <c r="F7" s="8"/>
    </row>
    <row r="8" spans="1:8" x14ac:dyDescent="0.2">
      <c r="A8" s="8"/>
      <c r="B8" s="12" t="s">
        <v>34</v>
      </c>
      <c r="C8" s="12" t="s">
        <v>0</v>
      </c>
      <c r="D8" s="24" t="s">
        <v>42</v>
      </c>
      <c r="E8" s="24"/>
      <c r="F8" s="24"/>
    </row>
    <row r="9" spans="1:8" ht="41.5" customHeight="1" x14ac:dyDescent="0.2">
      <c r="A9" s="8"/>
      <c r="B9" s="20">
        <v>1</v>
      </c>
      <c r="C9" s="19"/>
      <c r="D9" s="23" t="s">
        <v>43</v>
      </c>
      <c r="E9" s="23"/>
      <c r="F9" s="23"/>
      <c r="G9" s="18"/>
      <c r="H9" s="18"/>
    </row>
    <row r="10" spans="1:8" ht="29" customHeight="1" x14ac:dyDescent="0.2">
      <c r="A10" s="8"/>
      <c r="B10" s="20">
        <v>2</v>
      </c>
      <c r="C10" s="19"/>
      <c r="D10" s="23" t="s">
        <v>44</v>
      </c>
      <c r="E10" s="23"/>
      <c r="F10" s="23"/>
    </row>
    <row r="11" spans="1:8" ht="42" customHeight="1" x14ac:dyDescent="0.2">
      <c r="A11" s="8"/>
      <c r="B11" s="20">
        <v>3</v>
      </c>
      <c r="C11" s="19"/>
      <c r="D11" s="23" t="s">
        <v>45</v>
      </c>
      <c r="E11" s="23"/>
      <c r="F11" s="23"/>
    </row>
    <row r="12" spans="1:8" ht="56" customHeight="1" x14ac:dyDescent="0.2">
      <c r="A12" s="8"/>
      <c r="B12" s="20">
        <v>4</v>
      </c>
      <c r="C12" s="19"/>
      <c r="D12" s="23" t="s">
        <v>46</v>
      </c>
      <c r="E12" s="23"/>
      <c r="F12" s="23"/>
    </row>
    <row r="13" spans="1:8" ht="41.5" customHeight="1" x14ac:dyDescent="0.2">
      <c r="A13" s="8"/>
      <c r="B13" s="20">
        <v>5</v>
      </c>
      <c r="C13" s="19"/>
      <c r="D13" s="23" t="s">
        <v>47</v>
      </c>
      <c r="E13" s="23"/>
      <c r="F13" s="23"/>
    </row>
    <row r="14" spans="1:8" ht="42" customHeight="1" x14ac:dyDescent="0.2">
      <c r="A14" s="8"/>
      <c r="B14" s="20">
        <v>6</v>
      </c>
      <c r="C14" s="19"/>
      <c r="D14" s="23" t="s">
        <v>48</v>
      </c>
      <c r="E14" s="23"/>
      <c r="F14" s="23"/>
    </row>
    <row r="15" spans="1:8" ht="42" customHeight="1" x14ac:dyDescent="0.2">
      <c r="A15" s="8"/>
      <c r="B15" s="20">
        <v>7</v>
      </c>
      <c r="C15" s="19"/>
      <c r="D15" s="23" t="s">
        <v>49</v>
      </c>
      <c r="E15" s="23"/>
      <c r="F15" s="23"/>
    </row>
    <row r="16" spans="1:8" ht="29" customHeight="1" x14ac:dyDescent="0.2">
      <c r="A16" s="8"/>
      <c r="B16" s="20">
        <v>8</v>
      </c>
      <c r="C16" s="19"/>
      <c r="D16" s="23" t="s">
        <v>50</v>
      </c>
      <c r="E16" s="23"/>
      <c r="F16" s="23"/>
    </row>
    <row r="17" spans="1:6" ht="29.5" customHeight="1" x14ac:dyDescent="0.2">
      <c r="A17" s="8"/>
      <c r="B17" s="20">
        <v>9</v>
      </c>
      <c r="C17" s="19"/>
      <c r="D17" s="23" t="s">
        <v>51</v>
      </c>
      <c r="E17" s="23"/>
      <c r="F17" s="23"/>
    </row>
    <row r="18" spans="1:6" ht="42" customHeight="1" x14ac:dyDescent="0.2">
      <c r="A18" s="8"/>
      <c r="B18" s="20">
        <v>10</v>
      </c>
      <c r="C18" s="19"/>
      <c r="D18" s="23" t="s">
        <v>52</v>
      </c>
      <c r="E18" s="23"/>
      <c r="F18" s="23"/>
    </row>
    <row r="19" spans="1:6" ht="42.5" customHeight="1" x14ac:dyDescent="0.2">
      <c r="A19" s="8"/>
      <c r="B19" s="20">
        <v>11</v>
      </c>
      <c r="C19" s="19"/>
      <c r="D19" s="23" t="s">
        <v>53</v>
      </c>
      <c r="E19" s="23"/>
      <c r="F19" s="23"/>
    </row>
    <row r="20" spans="1:6" ht="42" customHeight="1" x14ac:dyDescent="0.2">
      <c r="A20" s="8"/>
      <c r="B20" s="20">
        <v>12</v>
      </c>
      <c r="C20" s="19"/>
      <c r="D20" s="23" t="s">
        <v>54</v>
      </c>
      <c r="E20" s="23"/>
      <c r="F20" s="23"/>
    </row>
    <row r="21" spans="1:6" x14ac:dyDescent="0.2">
      <c r="A21" s="8"/>
      <c r="B21" s="20">
        <v>13</v>
      </c>
      <c r="C21" s="19"/>
      <c r="D21" s="23" t="s">
        <v>55</v>
      </c>
      <c r="E21" s="23"/>
      <c r="F21" s="23"/>
    </row>
    <row r="22" spans="1:6" ht="56" customHeight="1" x14ac:dyDescent="0.2">
      <c r="A22" s="8"/>
      <c r="B22" s="20">
        <v>14</v>
      </c>
      <c r="C22" s="19"/>
      <c r="D22" s="23" t="s">
        <v>56</v>
      </c>
      <c r="E22" s="23"/>
      <c r="F22" s="23"/>
    </row>
    <row r="23" spans="1:6" ht="42.5" customHeight="1" x14ac:dyDescent="0.2">
      <c r="A23" s="8"/>
      <c r="B23" s="20">
        <v>15</v>
      </c>
      <c r="C23" s="19"/>
      <c r="D23" s="23" t="s">
        <v>57</v>
      </c>
      <c r="E23" s="23"/>
      <c r="F23" s="23"/>
    </row>
    <row r="24" spans="1:6" ht="42.5" customHeight="1" x14ac:dyDescent="0.2">
      <c r="A24" s="8"/>
      <c r="B24" s="20">
        <v>16</v>
      </c>
      <c r="C24" s="19"/>
      <c r="D24" s="23" t="s">
        <v>58</v>
      </c>
      <c r="E24" s="23"/>
      <c r="F24" s="23"/>
    </row>
    <row r="25" spans="1:6" ht="56.5" customHeight="1" x14ac:dyDescent="0.2">
      <c r="A25" s="8"/>
      <c r="B25" s="20">
        <v>17</v>
      </c>
      <c r="C25" s="19"/>
      <c r="D25" s="23" t="s">
        <v>59</v>
      </c>
      <c r="E25" s="23"/>
      <c r="F25" s="23"/>
    </row>
    <row r="26" spans="1:6" ht="43.25" customHeight="1" x14ac:dyDescent="0.2">
      <c r="A26" s="8"/>
      <c r="B26" s="20">
        <v>18</v>
      </c>
      <c r="C26" s="19"/>
      <c r="D26" s="23" t="s">
        <v>60</v>
      </c>
      <c r="E26" s="23"/>
      <c r="F26" s="23"/>
    </row>
    <row r="27" spans="1:6" ht="42.5" customHeight="1" x14ac:dyDescent="0.2">
      <c r="A27" s="8"/>
      <c r="B27" s="20">
        <v>19</v>
      </c>
      <c r="C27" s="19"/>
      <c r="D27" s="23" t="s">
        <v>95</v>
      </c>
      <c r="E27" s="23"/>
      <c r="F27" s="23"/>
    </row>
    <row r="28" spans="1:6" ht="28.25" customHeight="1" x14ac:dyDescent="0.2">
      <c r="A28" s="8"/>
      <c r="B28" s="20">
        <v>20</v>
      </c>
      <c r="C28" s="19"/>
      <c r="D28" s="23" t="s">
        <v>61</v>
      </c>
      <c r="E28" s="23"/>
      <c r="F28" s="23"/>
    </row>
    <row r="29" spans="1:6" ht="28.25" customHeight="1" x14ac:dyDescent="0.2">
      <c r="A29" s="8"/>
      <c r="B29" s="20">
        <v>21</v>
      </c>
      <c r="C29" s="19"/>
      <c r="D29" s="23" t="s">
        <v>62</v>
      </c>
      <c r="E29" s="23"/>
      <c r="F29" s="23"/>
    </row>
    <row r="30" spans="1:6" x14ac:dyDescent="0.2">
      <c r="A30" s="8"/>
      <c r="B30" s="20">
        <v>22</v>
      </c>
      <c r="C30" s="19"/>
      <c r="D30" s="23" t="s">
        <v>63</v>
      </c>
      <c r="E30" s="23"/>
      <c r="F30" s="23"/>
    </row>
    <row r="31" spans="1:6" ht="57" customHeight="1" x14ac:dyDescent="0.2">
      <c r="A31" s="8"/>
      <c r="B31" s="20">
        <v>23</v>
      </c>
      <c r="C31" s="19"/>
      <c r="D31" s="23" t="s">
        <v>64</v>
      </c>
      <c r="E31" s="23"/>
      <c r="F31" s="23"/>
    </row>
    <row r="32" spans="1:6" ht="42.5" customHeight="1" x14ac:dyDescent="0.2">
      <c r="A32" s="8"/>
      <c r="B32" s="20">
        <v>24</v>
      </c>
      <c r="C32" s="19"/>
      <c r="D32" s="23" t="s">
        <v>65</v>
      </c>
      <c r="E32" s="23"/>
      <c r="F32" s="23"/>
    </row>
    <row r="33" spans="1:6" ht="29" customHeight="1" x14ac:dyDescent="0.2">
      <c r="A33" s="8"/>
      <c r="B33" s="20">
        <v>25</v>
      </c>
      <c r="C33" s="19"/>
      <c r="D33" s="23" t="s">
        <v>66</v>
      </c>
      <c r="E33" s="23"/>
      <c r="F33" s="23"/>
    </row>
    <row r="34" spans="1:6" ht="29" customHeight="1" x14ac:dyDescent="0.2">
      <c r="A34" s="8"/>
      <c r="B34" s="20">
        <v>26</v>
      </c>
      <c r="C34" s="19"/>
      <c r="D34" s="23" t="s">
        <v>67</v>
      </c>
      <c r="E34" s="23"/>
      <c r="F34" s="23"/>
    </row>
    <row r="35" spans="1:6" ht="29" customHeight="1" x14ac:dyDescent="0.2">
      <c r="A35" s="8"/>
      <c r="B35" s="20">
        <v>27</v>
      </c>
      <c r="C35" s="19"/>
      <c r="D35" s="23" t="s">
        <v>68</v>
      </c>
      <c r="E35" s="23"/>
      <c r="F35" s="23"/>
    </row>
    <row r="36" spans="1:6" ht="29" customHeight="1" x14ac:dyDescent="0.2">
      <c r="A36" s="8"/>
      <c r="B36" s="20">
        <v>28</v>
      </c>
      <c r="C36" s="19"/>
      <c r="D36" s="23" t="s">
        <v>69</v>
      </c>
      <c r="E36" s="23"/>
      <c r="F36" s="23"/>
    </row>
    <row r="37" spans="1:6" ht="29.5" customHeight="1" x14ac:dyDescent="0.2">
      <c r="A37" s="8"/>
      <c r="B37" s="20">
        <v>29</v>
      </c>
      <c r="C37" s="19"/>
      <c r="D37" s="23" t="s">
        <v>70</v>
      </c>
      <c r="E37" s="23"/>
      <c r="F37" s="23"/>
    </row>
    <row r="38" spans="1:6" ht="44.5" customHeight="1" x14ac:dyDescent="0.2">
      <c r="A38" s="8"/>
      <c r="B38" s="20">
        <v>30</v>
      </c>
      <c r="C38" s="19"/>
      <c r="D38" s="23" t="s">
        <v>71</v>
      </c>
      <c r="E38" s="23"/>
      <c r="F38" s="23"/>
    </row>
    <row r="39" spans="1:6" ht="42.5" customHeight="1" x14ac:dyDescent="0.2">
      <c r="A39" s="8"/>
      <c r="B39" s="20">
        <v>31</v>
      </c>
      <c r="C39" s="19"/>
      <c r="D39" s="23" t="s">
        <v>72</v>
      </c>
      <c r="E39" s="23"/>
      <c r="F39" s="23"/>
    </row>
    <row r="40" spans="1:6" ht="43.25" customHeight="1" x14ac:dyDescent="0.2">
      <c r="A40" s="8"/>
      <c r="B40" s="20">
        <v>32</v>
      </c>
      <c r="C40" s="19"/>
      <c r="D40" s="23" t="s">
        <v>73</v>
      </c>
      <c r="E40" s="23"/>
      <c r="F40" s="23"/>
    </row>
    <row r="41" spans="1:6" ht="44.5" customHeight="1" x14ac:dyDescent="0.2">
      <c r="A41" s="8"/>
      <c r="B41" s="20">
        <v>33</v>
      </c>
      <c r="C41" s="19"/>
      <c r="D41" s="23" t="s">
        <v>74</v>
      </c>
      <c r="E41" s="23"/>
      <c r="F41" s="23"/>
    </row>
    <row r="42" spans="1:6" ht="42.5" customHeight="1" x14ac:dyDescent="0.2">
      <c r="A42" s="8"/>
      <c r="B42" s="20">
        <v>34</v>
      </c>
      <c r="C42" s="19"/>
      <c r="D42" s="23" t="s">
        <v>75</v>
      </c>
      <c r="E42" s="23"/>
      <c r="F42" s="23"/>
    </row>
    <row r="43" spans="1:6" ht="29" customHeight="1" x14ac:dyDescent="0.2">
      <c r="A43" s="8"/>
      <c r="B43" s="20">
        <v>35</v>
      </c>
      <c r="C43" s="19"/>
      <c r="D43" s="23" t="s">
        <v>76</v>
      </c>
      <c r="E43" s="23"/>
      <c r="F43" s="23"/>
    </row>
    <row r="44" spans="1:6" ht="42.5" customHeight="1" x14ac:dyDescent="0.2">
      <c r="A44" s="8"/>
      <c r="B44" s="20">
        <v>36</v>
      </c>
      <c r="C44" s="19"/>
      <c r="D44" s="23" t="s">
        <v>77</v>
      </c>
      <c r="E44" s="23"/>
      <c r="F44" s="23"/>
    </row>
    <row r="45" spans="1:6" ht="29" customHeight="1" x14ac:dyDescent="0.2">
      <c r="A45" s="8"/>
      <c r="B45" s="20">
        <v>37</v>
      </c>
      <c r="C45" s="19"/>
      <c r="D45" s="23" t="s">
        <v>78</v>
      </c>
      <c r="E45" s="23"/>
      <c r="F45" s="23"/>
    </row>
    <row r="46" spans="1:6" ht="29.5" customHeight="1" x14ac:dyDescent="0.2">
      <c r="A46" s="8"/>
      <c r="B46" s="20">
        <v>38</v>
      </c>
      <c r="C46" s="19"/>
      <c r="D46" s="23" t="s">
        <v>79</v>
      </c>
      <c r="E46" s="23"/>
      <c r="F46" s="23"/>
    </row>
    <row r="47" spans="1:6" ht="41.5" customHeight="1" x14ac:dyDescent="0.2">
      <c r="A47" s="8"/>
      <c r="B47" s="20">
        <v>39</v>
      </c>
      <c r="C47" s="19"/>
      <c r="D47" s="23" t="s">
        <v>80</v>
      </c>
      <c r="E47" s="23"/>
      <c r="F47" s="23"/>
    </row>
    <row r="48" spans="1:6" ht="29.5" customHeight="1" x14ac:dyDescent="0.2">
      <c r="A48" s="8"/>
      <c r="B48" s="20">
        <v>40</v>
      </c>
      <c r="C48" s="19"/>
      <c r="D48" s="23" t="s">
        <v>81</v>
      </c>
      <c r="E48" s="23"/>
      <c r="F48" s="23"/>
    </row>
    <row r="49" spans="1:6" ht="29.5" customHeight="1" x14ac:dyDescent="0.2">
      <c r="A49" s="8"/>
      <c r="B49" s="20">
        <v>41</v>
      </c>
      <c r="C49" s="19"/>
      <c r="D49" s="23" t="s">
        <v>82</v>
      </c>
      <c r="E49" s="23"/>
      <c r="F49" s="23"/>
    </row>
    <row r="50" spans="1:6" ht="42" customHeight="1" x14ac:dyDescent="0.2">
      <c r="A50" s="8"/>
      <c r="B50" s="20">
        <v>42</v>
      </c>
      <c r="C50" s="19"/>
      <c r="D50" s="23" t="s">
        <v>83</v>
      </c>
      <c r="E50" s="23"/>
      <c r="F50" s="23"/>
    </row>
    <row r="51" spans="1:6" ht="30" customHeight="1" x14ac:dyDescent="0.2">
      <c r="A51" s="8"/>
      <c r="B51" s="20">
        <v>43</v>
      </c>
      <c r="C51" s="19"/>
      <c r="D51" s="23" t="s">
        <v>96</v>
      </c>
      <c r="E51" s="23"/>
      <c r="F51" s="23"/>
    </row>
    <row r="52" spans="1:6" ht="55.25" customHeight="1" x14ac:dyDescent="0.2">
      <c r="A52" s="8"/>
      <c r="B52" s="20">
        <v>44</v>
      </c>
      <c r="C52" s="19"/>
      <c r="D52" s="23" t="s">
        <v>84</v>
      </c>
      <c r="E52" s="23"/>
      <c r="F52" s="23"/>
    </row>
    <row r="53" spans="1:6" ht="29" customHeight="1" x14ac:dyDescent="0.2">
      <c r="A53" s="8"/>
      <c r="B53" s="20">
        <v>45</v>
      </c>
      <c r="C53" s="19"/>
      <c r="D53" s="23" t="s">
        <v>85</v>
      </c>
      <c r="E53" s="23"/>
      <c r="F53" s="23"/>
    </row>
    <row r="54" spans="1:6" ht="27.5" customHeight="1" x14ac:dyDescent="0.2">
      <c r="A54" s="8"/>
      <c r="B54" s="20">
        <v>46</v>
      </c>
      <c r="C54" s="19"/>
      <c r="D54" s="23" t="s">
        <v>86</v>
      </c>
      <c r="E54" s="23"/>
      <c r="F54" s="23"/>
    </row>
    <row r="55" spans="1:6" ht="56.5" customHeight="1" x14ac:dyDescent="0.2">
      <c r="A55" s="8"/>
      <c r="B55" s="20">
        <v>47</v>
      </c>
      <c r="C55" s="19"/>
      <c r="D55" s="23" t="s">
        <v>87</v>
      </c>
      <c r="E55" s="23"/>
      <c r="F55" s="23"/>
    </row>
    <row r="56" spans="1:6" ht="57" customHeight="1" x14ac:dyDescent="0.2">
      <c r="A56" s="8"/>
      <c r="B56" s="20">
        <v>48</v>
      </c>
      <c r="C56" s="19"/>
      <c r="D56" s="23" t="s">
        <v>88</v>
      </c>
      <c r="E56" s="23"/>
      <c r="F56" s="23"/>
    </row>
    <row r="57" spans="1:6" ht="41" customHeight="1" x14ac:dyDescent="0.2">
      <c r="A57" s="8"/>
      <c r="B57" s="20">
        <v>49</v>
      </c>
      <c r="C57" s="19"/>
      <c r="D57" s="23" t="s">
        <v>89</v>
      </c>
      <c r="E57" s="23"/>
      <c r="F57" s="23"/>
    </row>
    <row r="58" spans="1:6" ht="28.25" customHeight="1" x14ac:dyDescent="0.2">
      <c r="A58" s="8"/>
      <c r="B58" s="20">
        <v>50</v>
      </c>
      <c r="C58" s="19"/>
      <c r="D58" s="23" t="s">
        <v>90</v>
      </c>
      <c r="E58" s="23"/>
      <c r="F58" s="23"/>
    </row>
    <row r="59" spans="1:6" ht="55.25" customHeight="1" x14ac:dyDescent="0.2">
      <c r="A59" s="8"/>
      <c r="B59" s="20">
        <v>51</v>
      </c>
      <c r="C59" s="19"/>
      <c r="D59" s="23" t="s">
        <v>97</v>
      </c>
      <c r="E59" s="23"/>
      <c r="F59" s="23"/>
    </row>
    <row r="60" spans="1:6" ht="42.5" customHeight="1" x14ac:dyDescent="0.2">
      <c r="A60" s="8"/>
      <c r="B60" s="20">
        <v>52</v>
      </c>
      <c r="C60" s="19"/>
      <c r="D60" s="23" t="s">
        <v>91</v>
      </c>
      <c r="E60" s="23"/>
      <c r="F60" s="23"/>
    </row>
    <row r="61" spans="1:6" ht="42" customHeight="1" x14ac:dyDescent="0.2">
      <c r="A61" s="8"/>
      <c r="B61" s="20">
        <v>53</v>
      </c>
      <c r="C61" s="19"/>
      <c r="D61" s="23" t="s">
        <v>92</v>
      </c>
      <c r="E61" s="23"/>
      <c r="F61" s="23"/>
    </row>
    <row r="62" spans="1:6" ht="29.5" customHeight="1" x14ac:dyDescent="0.2">
      <c r="A62" s="8"/>
      <c r="B62" s="20">
        <v>54</v>
      </c>
      <c r="C62" s="19"/>
      <c r="D62" s="23" t="s">
        <v>93</v>
      </c>
      <c r="E62" s="23"/>
      <c r="F62" s="23"/>
    </row>
    <row r="63" spans="1:6" ht="30" customHeight="1" x14ac:dyDescent="0.2">
      <c r="A63" s="8"/>
      <c r="B63" s="20">
        <v>55</v>
      </c>
      <c r="C63" s="19"/>
      <c r="D63" s="23" t="s">
        <v>94</v>
      </c>
      <c r="E63" s="23"/>
      <c r="F63" s="23"/>
    </row>
    <row r="64" spans="1:6" x14ac:dyDescent="0.2">
      <c r="A64" s="8"/>
      <c r="B64" s="8"/>
      <c r="C64" s="8"/>
      <c r="D64" s="8"/>
      <c r="E64" s="8"/>
      <c r="F64" s="8"/>
    </row>
    <row r="65" spans="1:6" x14ac:dyDescent="0.2">
      <c r="A65" s="8"/>
      <c r="B65" s="8"/>
      <c r="C65" s="8"/>
      <c r="D65" s="8"/>
      <c r="E65" s="8"/>
      <c r="F65" s="8"/>
    </row>
    <row r="66" spans="1:6" x14ac:dyDescent="0.2">
      <c r="A66" s="8"/>
      <c r="B66" s="8"/>
      <c r="C66" s="8"/>
      <c r="D66" s="8"/>
      <c r="E66" s="8"/>
      <c r="F66" s="8"/>
    </row>
    <row r="67" spans="1:6" x14ac:dyDescent="0.2">
      <c r="A67" s="8"/>
      <c r="B67" s="8"/>
      <c r="C67" s="8"/>
      <c r="D67" s="8"/>
      <c r="E67" s="8"/>
      <c r="F67" s="8"/>
    </row>
    <row r="68" spans="1:6" x14ac:dyDescent="0.2">
      <c r="A68" s="8"/>
      <c r="B68" s="8"/>
      <c r="C68" s="8"/>
      <c r="D68" s="8"/>
      <c r="E68" s="8"/>
      <c r="F68" s="8"/>
    </row>
    <row r="69" spans="1:6" x14ac:dyDescent="0.2">
      <c r="A69" s="8"/>
      <c r="B69" s="8"/>
      <c r="C69" s="8"/>
      <c r="D69" s="8"/>
      <c r="E69" s="8"/>
      <c r="F69" s="8"/>
    </row>
    <row r="70" spans="1:6" x14ac:dyDescent="0.2">
      <c r="A70" s="8"/>
      <c r="B70" s="8"/>
      <c r="C70" s="8"/>
      <c r="D70" s="8"/>
      <c r="E70" s="8"/>
      <c r="F70" s="8"/>
    </row>
    <row r="71" spans="1:6" x14ac:dyDescent="0.2">
      <c r="A71" s="8"/>
      <c r="B71" s="8"/>
      <c r="C71" s="8"/>
      <c r="D71" s="8"/>
      <c r="E71" s="8"/>
      <c r="F71" s="8"/>
    </row>
    <row r="72" spans="1:6" x14ac:dyDescent="0.2">
      <c r="A72" s="8"/>
      <c r="B72" s="8"/>
      <c r="C72" s="8"/>
      <c r="D72" s="8"/>
      <c r="E72" s="8"/>
      <c r="F72" s="8"/>
    </row>
    <row r="73" spans="1:6" x14ac:dyDescent="0.2">
      <c r="A73" s="8"/>
      <c r="B73" s="8"/>
      <c r="C73" s="8"/>
      <c r="D73" s="8"/>
      <c r="E73" s="8"/>
      <c r="F73" s="8"/>
    </row>
    <row r="74" spans="1:6" x14ac:dyDescent="0.2">
      <c r="A74" s="8"/>
      <c r="B74" s="8"/>
      <c r="C74" s="8"/>
      <c r="D74" s="8"/>
      <c r="E74" s="8"/>
      <c r="F74" s="8"/>
    </row>
    <row r="75" spans="1:6" x14ac:dyDescent="0.2">
      <c r="A75" s="8"/>
      <c r="B75" s="8"/>
      <c r="C75" s="8"/>
      <c r="D75" s="8"/>
      <c r="E75" s="8"/>
      <c r="F75" s="8"/>
    </row>
    <row r="76" spans="1:6" x14ac:dyDescent="0.2">
      <c r="A76" s="8"/>
      <c r="B76" s="8"/>
      <c r="C76" s="8"/>
      <c r="D76" s="8"/>
      <c r="E76" s="8"/>
      <c r="F76" s="8"/>
    </row>
    <row r="77" spans="1:6" x14ac:dyDescent="0.2">
      <c r="A77" s="8"/>
      <c r="B77" s="8"/>
      <c r="C77" s="8"/>
      <c r="D77" s="8"/>
      <c r="E77" s="8"/>
      <c r="F77" s="8"/>
    </row>
    <row r="78" spans="1:6" x14ac:dyDescent="0.2">
      <c r="A78" s="8"/>
      <c r="B78" s="8"/>
      <c r="C78" s="8"/>
      <c r="D78" s="8"/>
      <c r="E78" s="8"/>
      <c r="F78" s="8"/>
    </row>
    <row r="79" spans="1:6" x14ac:dyDescent="0.2">
      <c r="A79" s="8"/>
      <c r="B79" s="8"/>
      <c r="C79" s="8"/>
      <c r="D79" s="8"/>
      <c r="E79" s="8"/>
      <c r="F79" s="8"/>
    </row>
    <row r="80" spans="1:6" x14ac:dyDescent="0.2">
      <c r="A80" s="8"/>
      <c r="B80" s="8"/>
      <c r="C80" s="8"/>
      <c r="D80" s="8"/>
      <c r="E80" s="8"/>
      <c r="F80" s="8"/>
    </row>
    <row r="81" spans="1:6" x14ac:dyDescent="0.2">
      <c r="A81" s="8"/>
      <c r="B81" s="8"/>
      <c r="C81" s="8"/>
      <c r="D81" s="8"/>
      <c r="E81" s="8"/>
      <c r="F81" s="8"/>
    </row>
    <row r="82" spans="1:6" x14ac:dyDescent="0.2">
      <c r="A82" s="8"/>
      <c r="B82" s="8"/>
      <c r="C82" s="8"/>
      <c r="D82" s="8"/>
      <c r="E82" s="8"/>
      <c r="F82" s="8"/>
    </row>
    <row r="83" spans="1:6" x14ac:dyDescent="0.2">
      <c r="A83" s="8"/>
      <c r="B83" s="8"/>
      <c r="C83" s="8"/>
      <c r="D83" s="8"/>
      <c r="E83" s="8"/>
      <c r="F83" s="8"/>
    </row>
    <row r="84" spans="1:6" x14ac:dyDescent="0.2">
      <c r="A84" s="8"/>
      <c r="B84" s="8"/>
      <c r="C84" s="8"/>
      <c r="D84" s="8"/>
      <c r="E84" s="8"/>
      <c r="F84" s="8"/>
    </row>
    <row r="85" spans="1:6" x14ac:dyDescent="0.2">
      <c r="A85" s="8"/>
      <c r="B85" s="8"/>
      <c r="C85" s="8"/>
      <c r="D85" s="8"/>
      <c r="E85" s="8"/>
      <c r="F85" s="8"/>
    </row>
    <row r="86" spans="1:6" x14ac:dyDescent="0.2">
      <c r="A86" s="8"/>
      <c r="B86" s="8"/>
      <c r="C86" s="8"/>
      <c r="D86" s="8"/>
      <c r="E86" s="8"/>
      <c r="F86" s="8"/>
    </row>
    <row r="87" spans="1:6" x14ac:dyDescent="0.2">
      <c r="A87" s="8"/>
      <c r="B87" s="8"/>
      <c r="C87" s="8"/>
      <c r="D87" s="8"/>
      <c r="E87" s="8"/>
      <c r="F87" s="8"/>
    </row>
    <row r="88" spans="1:6" x14ac:dyDescent="0.2">
      <c r="A88" s="8"/>
      <c r="B88" s="8"/>
      <c r="C88" s="8"/>
      <c r="D88" s="8"/>
      <c r="E88" s="8"/>
      <c r="F88" s="8"/>
    </row>
    <row r="89" spans="1:6" x14ac:dyDescent="0.2">
      <c r="A89" s="8"/>
      <c r="B89" s="8"/>
      <c r="C89" s="8"/>
      <c r="D89" s="8"/>
      <c r="E89" s="8"/>
      <c r="F89" s="8"/>
    </row>
    <row r="90" spans="1:6" x14ac:dyDescent="0.2">
      <c r="A90" s="8"/>
      <c r="B90" s="8"/>
      <c r="C90" s="8"/>
      <c r="D90" s="8"/>
      <c r="E90" s="8"/>
      <c r="F90" s="8"/>
    </row>
    <row r="91" spans="1:6" x14ac:dyDescent="0.2">
      <c r="A91" s="8"/>
      <c r="B91" s="8"/>
      <c r="C91" s="8"/>
      <c r="D91" s="8"/>
      <c r="E91" s="8"/>
      <c r="F91" s="8"/>
    </row>
    <row r="92" spans="1:6" x14ac:dyDescent="0.2">
      <c r="A92" s="8"/>
      <c r="B92" s="8"/>
      <c r="C92" s="8"/>
      <c r="D92" s="8"/>
      <c r="E92" s="8"/>
      <c r="F92" s="8"/>
    </row>
    <row r="93" spans="1:6" x14ac:dyDescent="0.2">
      <c r="A93" s="8"/>
      <c r="B93" s="8"/>
      <c r="C93" s="8"/>
      <c r="D93" s="8"/>
      <c r="E93" s="8"/>
      <c r="F93" s="8"/>
    </row>
    <row r="94" spans="1:6" x14ac:dyDescent="0.2">
      <c r="A94" s="8"/>
      <c r="B94" s="8"/>
      <c r="C94" s="8"/>
      <c r="D94" s="8"/>
      <c r="E94" s="8"/>
      <c r="F94" s="8"/>
    </row>
    <row r="95" spans="1:6" x14ac:dyDescent="0.2">
      <c r="A95" s="8"/>
      <c r="B95" s="8"/>
      <c r="C95" s="8"/>
      <c r="D95" s="8"/>
      <c r="E95" s="8"/>
      <c r="F95" s="8"/>
    </row>
    <row r="96" spans="1:6" x14ac:dyDescent="0.2">
      <c r="A96" s="8"/>
      <c r="B96" s="8"/>
      <c r="C96" s="8"/>
      <c r="D96" s="8"/>
      <c r="E96" s="8"/>
      <c r="F96" s="8"/>
    </row>
    <row r="97" spans="1:6" x14ac:dyDescent="0.2">
      <c r="A97" s="8"/>
      <c r="B97" s="8"/>
      <c r="C97" s="8"/>
      <c r="D97" s="8"/>
      <c r="E97" s="8"/>
      <c r="F97" s="8"/>
    </row>
    <row r="98" spans="1:6" x14ac:dyDescent="0.2">
      <c r="A98" s="8"/>
      <c r="B98" s="8"/>
      <c r="C98" s="8"/>
      <c r="D98" s="8"/>
      <c r="E98" s="8"/>
      <c r="F98" s="8"/>
    </row>
    <row r="99" spans="1:6" x14ac:dyDescent="0.2">
      <c r="A99" s="8"/>
      <c r="B99" s="8"/>
      <c r="C99" s="8"/>
      <c r="D99" s="8"/>
      <c r="E99" s="8"/>
      <c r="F99" s="8"/>
    </row>
    <row r="100" spans="1:6" x14ac:dyDescent="0.2">
      <c r="A100" s="8"/>
      <c r="B100" s="8"/>
      <c r="C100" s="8"/>
      <c r="D100" s="8"/>
      <c r="E100" s="8"/>
      <c r="F100" s="8"/>
    </row>
    <row r="101" spans="1:6" x14ac:dyDescent="0.2">
      <c r="A101" s="8"/>
      <c r="B101" s="8"/>
      <c r="C101" s="8"/>
      <c r="D101" s="8"/>
      <c r="E101" s="8"/>
      <c r="F101" s="8"/>
    </row>
    <row r="102" spans="1:6" x14ac:dyDescent="0.2">
      <c r="A102" s="8"/>
      <c r="B102" s="8"/>
      <c r="C102" s="8"/>
      <c r="D102" s="8"/>
      <c r="E102" s="8"/>
      <c r="F102" s="8"/>
    </row>
    <row r="103" spans="1:6" x14ac:dyDescent="0.2">
      <c r="A103" s="8"/>
      <c r="B103" s="8"/>
      <c r="C103" s="8"/>
      <c r="D103" s="8"/>
      <c r="E103" s="8"/>
      <c r="F103" s="8"/>
    </row>
    <row r="104" spans="1:6" x14ac:dyDescent="0.2">
      <c r="A104" s="8"/>
      <c r="B104" s="8"/>
      <c r="C104" s="8"/>
      <c r="D104" s="8"/>
      <c r="E104" s="8"/>
      <c r="F104" s="8"/>
    </row>
    <row r="105" spans="1:6" x14ac:dyDescent="0.2">
      <c r="A105" s="8"/>
      <c r="B105" s="8"/>
      <c r="C105" s="8"/>
      <c r="D105" s="8"/>
      <c r="E105" s="8"/>
      <c r="F105" s="8"/>
    </row>
    <row r="106" spans="1:6" x14ac:dyDescent="0.2">
      <c r="A106" s="8"/>
      <c r="B106" s="8"/>
      <c r="C106" s="8"/>
      <c r="D106" s="8"/>
      <c r="E106" s="8"/>
      <c r="F106" s="8"/>
    </row>
    <row r="107" spans="1:6" x14ac:dyDescent="0.2">
      <c r="A107" s="8"/>
      <c r="B107" s="8"/>
      <c r="C107" s="8"/>
      <c r="D107" s="8"/>
      <c r="E107" s="8"/>
      <c r="F107" s="8"/>
    </row>
    <row r="108" spans="1:6" x14ac:dyDescent="0.2">
      <c r="A108" s="8"/>
      <c r="B108" s="8"/>
      <c r="C108" s="8"/>
      <c r="D108" s="8"/>
      <c r="E108" s="8"/>
      <c r="F108" s="8"/>
    </row>
  </sheetData>
  <sheetProtection selectLockedCells="1"/>
  <mergeCells count="62">
    <mergeCell ref="D62:F62"/>
    <mergeCell ref="D63:F63"/>
    <mergeCell ref="D57:F57"/>
    <mergeCell ref="D58:F58"/>
    <mergeCell ref="D59:F59"/>
    <mergeCell ref="D60:F60"/>
    <mergeCell ref="D61:F61"/>
    <mergeCell ref="D40:F40"/>
    <mergeCell ref="D56:F56"/>
    <mergeCell ref="D41:F41"/>
    <mergeCell ref="D42:F42"/>
    <mergeCell ref="D43:F43"/>
    <mergeCell ref="D44:F44"/>
    <mergeCell ref="D45:F45"/>
    <mergeCell ref="D46:F46"/>
    <mergeCell ref="D47:F47"/>
    <mergeCell ref="D48:F48"/>
    <mergeCell ref="D49:F49"/>
    <mergeCell ref="D50:F50"/>
    <mergeCell ref="D51:F51"/>
    <mergeCell ref="D35:F35"/>
    <mergeCell ref="D36:F36"/>
    <mergeCell ref="D37:F37"/>
    <mergeCell ref="D38:F38"/>
    <mergeCell ref="D39:F39"/>
    <mergeCell ref="D30:F30"/>
    <mergeCell ref="D31:F31"/>
    <mergeCell ref="D32:F32"/>
    <mergeCell ref="D33:F33"/>
    <mergeCell ref="D34:F34"/>
    <mergeCell ref="D25:F25"/>
    <mergeCell ref="D26:F26"/>
    <mergeCell ref="D27:F27"/>
    <mergeCell ref="D28:F28"/>
    <mergeCell ref="D29:F29"/>
    <mergeCell ref="D20:F20"/>
    <mergeCell ref="D21:F21"/>
    <mergeCell ref="D22:F22"/>
    <mergeCell ref="D23:F23"/>
    <mergeCell ref="D24:F24"/>
    <mergeCell ref="B1:D1"/>
    <mergeCell ref="B2:D2"/>
    <mergeCell ref="B4:D4"/>
    <mergeCell ref="B5:D5"/>
    <mergeCell ref="B6:D6"/>
    <mergeCell ref="B3:D3"/>
    <mergeCell ref="D52:F52"/>
    <mergeCell ref="D53:F53"/>
    <mergeCell ref="D54:F54"/>
    <mergeCell ref="D55:F55"/>
    <mergeCell ref="D8:F8"/>
    <mergeCell ref="D12:F12"/>
    <mergeCell ref="D13:F13"/>
    <mergeCell ref="D14:F14"/>
    <mergeCell ref="D16:F16"/>
    <mergeCell ref="D15:F15"/>
    <mergeCell ref="D9:F9"/>
    <mergeCell ref="D10:F10"/>
    <mergeCell ref="D11:F11"/>
    <mergeCell ref="D17:F17"/>
    <mergeCell ref="D18:F18"/>
    <mergeCell ref="D19:F19"/>
  </mergeCells>
  <phoneticPr fontId="5" type="noConversion"/>
  <dataValidations count="1">
    <dataValidation type="whole" allowBlank="1" showInputMessage="1" showErrorMessage="1" sqref="C9:C63" xr:uid="{00000000-0002-0000-0100-000000000000}">
      <formula1>1</formula1>
      <formula2>3</formula2>
    </dataValidation>
  </dataValidations>
  <pageMargins left="0.75" right="0.75" top="1" bottom="1" header="0.5" footer="0.5"/>
  <pageSetup paperSize="9" orientation="portrait" horizontalDpi="4294967292" verticalDpi="4294967292"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1000000}">
          <x14:formula1>
            <xm:f>Nebenrechnung!$C$136:$C$137</xm:f>
          </x14:formula1>
          <xm:sqref>B3:D3</xm:sqref>
        </x14:dataValidation>
      </x14:dataValidations>
    </ex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50"/>
  <sheetViews>
    <sheetView showGridLines="0" view="pageLayout" topLeftCell="A6" zoomScale="96" zoomScaleNormal="100" zoomScalePageLayoutView="96" workbookViewId="0">
      <selection activeCell="C26" sqref="C26:E26"/>
    </sheetView>
  </sheetViews>
  <sheetFormatPr baseColWidth="10" defaultRowHeight="16" x14ac:dyDescent="0.2"/>
  <cols>
    <col min="1" max="1" width="7.6640625" customWidth="1"/>
    <col min="2" max="2" width="24.6640625" customWidth="1"/>
    <col min="3" max="5" width="12.83203125" customWidth="1"/>
    <col min="6" max="6" width="8.1640625" customWidth="1"/>
  </cols>
  <sheetData>
    <row r="1" spans="1:6" ht="6" customHeight="1" x14ac:dyDescent="0.2"/>
    <row r="2" spans="1:6" ht="12" customHeight="1" x14ac:dyDescent="0.2"/>
    <row r="3" spans="1:6" ht="20" x14ac:dyDescent="0.2">
      <c r="A3" s="6" t="s">
        <v>22</v>
      </c>
      <c r="B3" s="11"/>
      <c r="C3" s="11"/>
      <c r="D3" s="11"/>
      <c r="E3" s="11"/>
      <c r="F3" s="11"/>
    </row>
    <row r="4" spans="1:6" x14ac:dyDescent="0.2">
      <c r="A4" s="7" t="s">
        <v>23</v>
      </c>
      <c r="B4" s="11"/>
      <c r="C4" s="11"/>
      <c r="D4" s="11"/>
      <c r="E4" s="11"/>
      <c r="F4" s="11"/>
    </row>
    <row r="5" spans="1:6" x14ac:dyDescent="0.2">
      <c r="A5" s="7"/>
      <c r="B5" s="11"/>
      <c r="C5" s="11"/>
      <c r="D5" s="11"/>
      <c r="E5" s="11"/>
      <c r="F5" s="11"/>
    </row>
    <row r="6" spans="1:6" x14ac:dyDescent="0.2">
      <c r="A6" s="9" t="s">
        <v>41</v>
      </c>
      <c r="B6" s="11"/>
      <c r="C6" s="8" t="str">
        <f>CONCATENATE(Eingaben!B2, ", ", Eingaben!B1)</f>
        <v xml:space="preserve">, </v>
      </c>
      <c r="E6" s="8"/>
      <c r="F6" s="8"/>
    </row>
    <row r="7" spans="1:6" ht="4.25" customHeight="1" x14ac:dyDescent="0.2">
      <c r="A7" s="11"/>
      <c r="B7" s="11"/>
      <c r="C7" s="11"/>
      <c r="D7" s="8"/>
      <c r="E7" s="8"/>
      <c r="F7" s="8"/>
    </row>
    <row r="8" spans="1:6" x14ac:dyDescent="0.2">
      <c r="A8" s="9" t="s">
        <v>24</v>
      </c>
      <c r="B8" s="11"/>
      <c r="C8" s="28">
        <f>Eingaben!B4</f>
        <v>0</v>
      </c>
      <c r="D8" s="28"/>
      <c r="E8" s="28"/>
      <c r="F8" s="28"/>
    </row>
    <row r="9" spans="1:6" ht="4.25" customHeight="1" x14ac:dyDescent="0.2">
      <c r="A9" s="11"/>
      <c r="B9" s="11"/>
      <c r="C9" s="17"/>
      <c r="D9" s="16"/>
      <c r="E9" s="16"/>
      <c r="F9" s="16"/>
    </row>
    <row r="10" spans="1:6" x14ac:dyDescent="0.2">
      <c r="A10" s="9" t="s">
        <v>25</v>
      </c>
      <c r="B10" s="11"/>
      <c r="C10" s="27">
        <f>Eingaben!B5</f>
        <v>0</v>
      </c>
      <c r="D10" s="27"/>
      <c r="E10" s="27"/>
      <c r="F10" s="27"/>
    </row>
    <row r="11" spans="1:6" ht="21" customHeight="1" x14ac:dyDescent="0.2">
      <c r="A11" s="11"/>
      <c r="B11" s="11"/>
      <c r="C11" s="11"/>
      <c r="D11" s="11"/>
      <c r="E11" s="11"/>
      <c r="F11" s="11"/>
    </row>
    <row r="12" spans="1:6" x14ac:dyDescent="0.2">
      <c r="A12" s="31" t="str">
        <f>CONCATENATE(" Ergebnisübersicht vom ", Eingaben!B6)</f>
        <v xml:space="preserve"> Ergebnisübersicht vom </v>
      </c>
      <c r="B12" s="31"/>
      <c r="C12" s="31"/>
      <c r="D12" s="31"/>
      <c r="E12" s="31"/>
      <c r="F12" s="31"/>
    </row>
    <row r="13" spans="1:6" ht="65" customHeight="1" x14ac:dyDescent="0.2">
      <c r="A13" s="30" t="str">
        <f>CONCATENATE("Bei der Durchführung von „Mein Berufsfeld“ hat ", Eingaben!B1, " Bilder von typischen Tätigkeiten verschiedener Berufe bewertet. ", IF(Eingaben!B3="männlich", "Seine", "Ihre"), " Antworten wurden ausgewertet und verschiedenen Berufsfeldern zugeordnet. Die Berufsfelder, die ", IF(Eingaben!B3="männlich", "er", "sie"), " am höchsten bewertet hat, stehen am Anfang der Übersicht.")</f>
        <v>Bei der Durchführung von „Mein Berufsfeld“ hat  Bilder von typischen Tätigkeiten verschiedener Berufe bewertet. Ihre Antworten wurden ausgewertet und verschiedenen Berufsfeldern zugeordnet. Die Berufsfelder, die sie am höchsten bewertet hat, stehen am Anfang der Übersicht.</v>
      </c>
      <c r="B13" s="30"/>
      <c r="C13" s="30"/>
      <c r="D13" s="30"/>
      <c r="E13" s="30"/>
      <c r="F13" s="30"/>
    </row>
    <row r="14" spans="1:6" ht="5" customHeight="1" x14ac:dyDescent="0.2">
      <c r="A14" s="10"/>
      <c r="B14" s="10"/>
      <c r="C14" s="10"/>
      <c r="D14" s="10"/>
      <c r="E14" s="10"/>
      <c r="F14" s="10"/>
    </row>
    <row r="15" spans="1:6" ht="7" customHeight="1" x14ac:dyDescent="0.2">
      <c r="A15" s="10"/>
      <c r="B15" s="10"/>
      <c r="C15" s="10"/>
      <c r="D15" s="10"/>
      <c r="E15" s="10"/>
      <c r="F15" s="10"/>
    </row>
    <row r="17" spans="2:5" ht="24" customHeight="1" x14ac:dyDescent="0.2"/>
    <row r="18" spans="2:5" x14ac:dyDescent="0.2">
      <c r="B18" s="5" t="e">
        <f>Nebenrechnung!F119</f>
        <v>#VALUE!</v>
      </c>
      <c r="C18" s="29" t="e">
        <f>Nebenrechnung!I119</f>
        <v>#VALUE!</v>
      </c>
      <c r="D18" s="29"/>
      <c r="E18" s="29"/>
    </row>
    <row r="19" spans="2:5" ht="3" customHeight="1" x14ac:dyDescent="0.2">
      <c r="B19" s="5"/>
      <c r="C19" s="4"/>
      <c r="D19" s="4"/>
      <c r="E19" s="4"/>
    </row>
    <row r="20" spans="2:5" x14ac:dyDescent="0.2">
      <c r="B20" s="5" t="e">
        <f>Nebenrechnung!F120</f>
        <v>#VALUE!</v>
      </c>
      <c r="C20" s="29" t="e">
        <f>Nebenrechnung!I120</f>
        <v>#VALUE!</v>
      </c>
      <c r="D20" s="29"/>
      <c r="E20" s="29"/>
    </row>
    <row r="21" spans="2:5" ht="3" customHeight="1" x14ac:dyDescent="0.2">
      <c r="B21" s="5"/>
      <c r="C21" s="4"/>
      <c r="D21" s="4"/>
      <c r="E21" s="4"/>
    </row>
    <row r="22" spans="2:5" x14ac:dyDescent="0.2">
      <c r="B22" s="5" t="e">
        <f>Nebenrechnung!F121</f>
        <v>#VALUE!</v>
      </c>
      <c r="C22" s="29" t="e">
        <f>Nebenrechnung!I121</f>
        <v>#VALUE!</v>
      </c>
      <c r="D22" s="29"/>
      <c r="E22" s="29"/>
    </row>
    <row r="23" spans="2:5" ht="3" customHeight="1" x14ac:dyDescent="0.2">
      <c r="B23" s="5"/>
      <c r="C23" s="4"/>
      <c r="D23" s="4"/>
      <c r="E23" s="4"/>
    </row>
    <row r="24" spans="2:5" x14ac:dyDescent="0.2">
      <c r="B24" s="5" t="e">
        <f>Nebenrechnung!F122</f>
        <v>#VALUE!</v>
      </c>
      <c r="C24" s="29" t="e">
        <f>Nebenrechnung!I122</f>
        <v>#VALUE!</v>
      </c>
      <c r="D24" s="29"/>
      <c r="E24" s="29"/>
    </row>
    <row r="25" spans="2:5" ht="3" customHeight="1" x14ac:dyDescent="0.2">
      <c r="B25" s="5"/>
      <c r="C25" s="4"/>
      <c r="D25" s="4"/>
      <c r="E25" s="4"/>
    </row>
    <row r="26" spans="2:5" x14ac:dyDescent="0.2">
      <c r="B26" s="5" t="e">
        <f>Nebenrechnung!F123</f>
        <v>#VALUE!</v>
      </c>
      <c r="C26" s="29" t="e">
        <f>Nebenrechnung!I123</f>
        <v>#VALUE!</v>
      </c>
      <c r="D26" s="29"/>
      <c r="E26" s="29"/>
    </row>
    <row r="27" spans="2:5" ht="3" customHeight="1" x14ac:dyDescent="0.2">
      <c r="B27" s="5"/>
      <c r="C27" s="4"/>
      <c r="D27" s="4"/>
      <c r="E27" s="4"/>
    </row>
    <row r="28" spans="2:5" x14ac:dyDescent="0.2">
      <c r="B28" s="5" t="e">
        <f>Nebenrechnung!F124</f>
        <v>#VALUE!</v>
      </c>
      <c r="C28" s="29" t="e">
        <f>Nebenrechnung!I124</f>
        <v>#VALUE!</v>
      </c>
      <c r="D28" s="29"/>
      <c r="E28" s="29"/>
    </row>
    <row r="29" spans="2:5" ht="3" customHeight="1" x14ac:dyDescent="0.2">
      <c r="B29" s="5"/>
      <c r="C29" s="4"/>
      <c r="D29" s="4"/>
      <c r="E29" s="4"/>
    </row>
    <row r="30" spans="2:5" x14ac:dyDescent="0.2">
      <c r="B30" s="5" t="e">
        <f>Nebenrechnung!F125</f>
        <v>#VALUE!</v>
      </c>
      <c r="C30" s="29" t="e">
        <f>Nebenrechnung!I125</f>
        <v>#VALUE!</v>
      </c>
      <c r="D30" s="29"/>
      <c r="E30" s="29"/>
    </row>
    <row r="31" spans="2:5" ht="3" customHeight="1" x14ac:dyDescent="0.2">
      <c r="B31" s="5"/>
      <c r="C31" s="4"/>
      <c r="D31" s="4"/>
      <c r="E31" s="4"/>
    </row>
    <row r="32" spans="2:5" x14ac:dyDescent="0.2">
      <c r="B32" s="5" t="e">
        <f>Nebenrechnung!F126</f>
        <v>#VALUE!</v>
      </c>
      <c r="C32" s="29" t="e">
        <f>Nebenrechnung!I126</f>
        <v>#VALUE!</v>
      </c>
      <c r="D32" s="29"/>
      <c r="E32" s="29"/>
    </row>
    <row r="33" spans="1:6" ht="3" customHeight="1" x14ac:dyDescent="0.2">
      <c r="B33" s="5"/>
      <c r="C33" s="4"/>
      <c r="D33" s="4"/>
      <c r="E33" s="4"/>
    </row>
    <row r="34" spans="1:6" x14ac:dyDescent="0.2">
      <c r="B34" s="5" t="e">
        <f>Nebenrechnung!F127</f>
        <v>#VALUE!</v>
      </c>
      <c r="C34" s="29" t="e">
        <f>Nebenrechnung!I127</f>
        <v>#VALUE!</v>
      </c>
      <c r="D34" s="29"/>
      <c r="E34" s="29"/>
    </row>
    <row r="35" spans="1:6" ht="3" customHeight="1" x14ac:dyDescent="0.2">
      <c r="B35" s="5"/>
      <c r="C35" s="4"/>
      <c r="D35" s="4"/>
      <c r="E35" s="4"/>
    </row>
    <row r="36" spans="1:6" x14ac:dyDescent="0.2">
      <c r="B36" s="5" t="e">
        <f>Nebenrechnung!F128</f>
        <v>#VALUE!</v>
      </c>
      <c r="C36" s="29" t="e">
        <f>Nebenrechnung!I128</f>
        <v>#VALUE!</v>
      </c>
      <c r="D36" s="29"/>
      <c r="E36" s="29"/>
    </row>
    <row r="37" spans="1:6" ht="3" customHeight="1" x14ac:dyDescent="0.2">
      <c r="B37" s="5"/>
      <c r="C37" s="4"/>
      <c r="D37" s="4"/>
      <c r="E37" s="4"/>
    </row>
    <row r="38" spans="1:6" x14ac:dyDescent="0.2">
      <c r="B38" s="5" t="e">
        <f>Nebenrechnung!F129</f>
        <v>#VALUE!</v>
      </c>
      <c r="C38" s="29" t="e">
        <f>Nebenrechnung!I129</f>
        <v>#VALUE!</v>
      </c>
      <c r="D38" s="29"/>
      <c r="E38" s="29"/>
    </row>
    <row r="39" spans="1:6" ht="3" customHeight="1" x14ac:dyDescent="0.2">
      <c r="B39" s="5"/>
      <c r="C39" s="4"/>
      <c r="D39" s="4"/>
      <c r="E39" s="4"/>
    </row>
    <row r="40" spans="1:6" x14ac:dyDescent="0.2">
      <c r="B40" s="5" t="e">
        <f>Nebenrechnung!F130</f>
        <v>#VALUE!</v>
      </c>
      <c r="C40" s="29" t="e">
        <f>Nebenrechnung!I130</f>
        <v>#VALUE!</v>
      </c>
      <c r="D40" s="29"/>
      <c r="E40" s="29"/>
    </row>
    <row r="41" spans="1:6" ht="3" customHeight="1" x14ac:dyDescent="0.2">
      <c r="B41" s="5"/>
      <c r="C41" s="4"/>
      <c r="D41" s="4"/>
      <c r="E41" s="4"/>
    </row>
    <row r="42" spans="1:6" x14ac:dyDescent="0.2">
      <c r="B42" s="5" t="e">
        <f>Nebenrechnung!F131</f>
        <v>#VALUE!</v>
      </c>
      <c r="C42" s="29" t="e">
        <f>Nebenrechnung!I131</f>
        <v>#VALUE!</v>
      </c>
      <c r="D42" s="29"/>
      <c r="E42" s="29"/>
    </row>
    <row r="43" spans="1:6" ht="3" customHeight="1" x14ac:dyDescent="0.2">
      <c r="B43" s="5"/>
      <c r="C43" s="4"/>
      <c r="D43" s="4"/>
      <c r="E43" s="4"/>
    </row>
    <row r="44" spans="1:6" x14ac:dyDescent="0.2">
      <c r="B44" s="5" t="e">
        <f>Nebenrechnung!F132</f>
        <v>#VALUE!</v>
      </c>
      <c r="C44" s="29" t="e">
        <f>Nebenrechnung!I132</f>
        <v>#VALUE!</v>
      </c>
      <c r="D44" s="29"/>
      <c r="E44" s="29"/>
    </row>
    <row r="45" spans="1:6" ht="3" customHeight="1" x14ac:dyDescent="0.2">
      <c r="B45" s="5"/>
      <c r="C45" s="4"/>
      <c r="D45" s="4"/>
      <c r="E45" s="4"/>
    </row>
    <row r="46" spans="1:6" x14ac:dyDescent="0.2">
      <c r="B46" s="5" t="e">
        <f>Nebenrechnung!F133</f>
        <v>#VALUE!</v>
      </c>
      <c r="C46" s="29" t="e">
        <f>Nebenrechnung!I133</f>
        <v>#VALUE!</v>
      </c>
      <c r="D46" s="29"/>
      <c r="E46" s="29"/>
    </row>
    <row r="47" spans="1:6" ht="18" customHeight="1" x14ac:dyDescent="0.2">
      <c r="B47" s="3"/>
    </row>
    <row r="48" spans="1:6" x14ac:dyDescent="0.2">
      <c r="A48" s="31" t="s">
        <v>26</v>
      </c>
      <c r="B48" s="31"/>
      <c r="C48" s="31"/>
      <c r="D48" s="31"/>
      <c r="E48" s="31"/>
      <c r="F48" s="31"/>
    </row>
    <row r="49" spans="1:6" ht="65" customHeight="1" x14ac:dyDescent="0.2">
      <c r="A49" s="30" t="str">
        <f>CONCATENATE("Die Ergebnisse dienen der beruflichen Orientierung. Sie zeigen zum Beispiel, in welche Richtung es bei der beruflichen Orientierung oder bei der Wahl eines Praktikums gehen kann. Weitere Informationen zu oben genannten Berufsfeldern findet ", Eingaben!B1, " auf der Seite der Bundesagentur für Arbeit www.planet-beruf.de.")</f>
        <v>Die Ergebnisse dienen der beruflichen Orientierung. Sie zeigen zum Beispiel, in welche Richtung es bei der beruflichen Orientierung oder bei der Wahl eines Praktikums gehen kann. Weitere Informationen zu oben genannten Berufsfeldern findet  auf der Seite der Bundesagentur für Arbeit www.planet-beruf.de.</v>
      </c>
      <c r="B49" s="30"/>
      <c r="C49" s="30"/>
      <c r="D49" s="30"/>
      <c r="E49" s="30"/>
      <c r="F49" s="30"/>
    </row>
    <row r="50" spans="1:6" ht="19" customHeight="1" x14ac:dyDescent="0.2"/>
  </sheetData>
  <sheetProtection algorithmName="SHA-512" hashValue="s2htpAy1Psj220M4zeBwESppg2LvbdfO4MZOVcrM91+Ne36NlF9/5dynJ05UetItBPIr+r2hdq/PfvJ2UbpHJQ==" saltValue="y5AIj91thNUfzab1+vorFQ==" spinCount="100000" sheet="1" objects="1" scenarios="1" selectLockedCells="1" selectUnlockedCells="1"/>
  <mergeCells count="21">
    <mergeCell ref="C18:E18"/>
    <mergeCell ref="C20:E20"/>
    <mergeCell ref="C22:E22"/>
    <mergeCell ref="C24:E24"/>
    <mergeCell ref="C26:E26"/>
    <mergeCell ref="C10:F10"/>
    <mergeCell ref="C8:F8"/>
    <mergeCell ref="C28:E28"/>
    <mergeCell ref="A49:F49"/>
    <mergeCell ref="A48:F48"/>
    <mergeCell ref="C42:E42"/>
    <mergeCell ref="C44:E44"/>
    <mergeCell ref="C46:E46"/>
    <mergeCell ref="A12:F12"/>
    <mergeCell ref="A13:F13"/>
    <mergeCell ref="C30:E30"/>
    <mergeCell ref="C32:E32"/>
    <mergeCell ref="C34:E34"/>
    <mergeCell ref="C36:E36"/>
    <mergeCell ref="C38:E38"/>
    <mergeCell ref="C40:E40"/>
  </mergeCells>
  <phoneticPr fontId="5" type="noConversion"/>
  <conditionalFormatting sqref="C20:E20 C22:E22 C24:E24 C26:E26 C28:E28 C30:E30 C32:E32 C34:E34 C36:E36 C38:E38 C40:E40 C42:E42 C44:E44 C46:E46 C18:E18">
    <cfRule type="dataBar" priority="2">
      <dataBar showValue="0">
        <cfvo type="num" val="0"/>
        <cfvo type="num" val="12"/>
        <color rgb="FF292572"/>
      </dataBar>
      <extLst>
        <ext xmlns:x14="http://schemas.microsoft.com/office/spreadsheetml/2009/9/main" uri="{B025F937-C7B1-47D3-B67F-A62EFF666E3E}">
          <x14:id>{53860A4F-AF9C-3849-94CD-8A15A19E55DA}</x14:id>
        </ext>
      </extLst>
    </cfRule>
  </conditionalFormatting>
  <pageMargins left="0.70833333333333337" right="0.72916666666666663" top="1.0555555555555556" bottom="1" header="0.27777777777777779" footer="8.3333333333333329E-2"/>
  <pageSetup paperSize="9" orientation="portrait" r:id="rId1"/>
  <headerFooter>
    <oddHeader>&amp;C&amp;G</oddHeader>
    <oddFooter>&amp;C&amp;G</oddFooter>
  </headerFooter>
  <drawing r:id="rId2"/>
  <legacyDrawingHF r:id="rId3"/>
  <extLst>
    <ext xmlns:x14="http://schemas.microsoft.com/office/spreadsheetml/2009/9/main" uri="{78C0D931-6437-407d-A8EE-F0AAD7539E65}">
      <x14:conditionalFormattings>
        <x14:conditionalFormatting xmlns:xm="http://schemas.microsoft.com/office/excel/2006/main">
          <x14:cfRule type="dataBar" id="{53860A4F-AF9C-3849-94CD-8A15A19E55DA}">
            <x14:dataBar minLength="0" maxLength="100" gradient="0">
              <x14:cfvo type="num">
                <xm:f>0</xm:f>
              </x14:cfvo>
              <x14:cfvo type="num">
                <xm:f>12</xm:f>
              </x14:cfvo>
              <x14:negativeFillColor rgb="FFFF0000"/>
              <x14:axisColor rgb="FF000000"/>
            </x14:dataBar>
          </x14:cfRule>
          <xm:sqref>C20:E20 C22:E22 C24:E24 C26:E26 C28:E28 C30:E30 C32:E32 C34:E34 C36:E36 C38:E38 C40:E40 C42:E42 C44:E44 C46:E46 C18:E18</xm:sqref>
        </x14:conditionalFormatting>
      </x14:conditionalFormattings>
    </ext>
    <ext xmlns:mx="http://schemas.microsoft.com/office/mac/excel/2008/main" uri="{64002731-A6B0-56B0-2670-7721B7C09600}">
      <mx:PLV Mode="1"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137"/>
  <sheetViews>
    <sheetView topLeftCell="A85" workbookViewId="0">
      <selection activeCell="D101" sqref="D101"/>
    </sheetView>
  </sheetViews>
  <sheetFormatPr baseColWidth="10" defaultRowHeight="16" x14ac:dyDescent="0.2"/>
  <cols>
    <col min="1" max="1" width="7.1640625" customWidth="1"/>
    <col min="2" max="2" width="12.83203125" customWidth="1"/>
    <col min="3" max="3" width="25.6640625" customWidth="1"/>
    <col min="6" max="6" width="32.1640625" customWidth="1"/>
  </cols>
  <sheetData>
    <row r="1" spans="1:2" x14ac:dyDescent="0.2">
      <c r="A1" s="2">
        <v>1</v>
      </c>
      <c r="B1" s="2" t="str">
        <f>IF(Eingaben!C9="", "", 3-Eingaben!C9)</f>
        <v/>
      </c>
    </row>
    <row r="2" spans="1:2" x14ac:dyDescent="0.2">
      <c r="A2" s="2">
        <v>2</v>
      </c>
      <c r="B2" s="2" t="str">
        <f>IF(Eingaben!C10="", "", 3-Eingaben!C10)</f>
        <v/>
      </c>
    </row>
    <row r="3" spans="1:2" x14ac:dyDescent="0.2">
      <c r="A3" s="2">
        <v>3</v>
      </c>
      <c r="B3" s="2" t="str">
        <f>IF(Eingaben!C11="", "", 3-Eingaben!C11)</f>
        <v/>
      </c>
    </row>
    <row r="4" spans="1:2" x14ac:dyDescent="0.2">
      <c r="A4" s="2">
        <v>4</v>
      </c>
      <c r="B4" s="2" t="str">
        <f>IF(Eingaben!C12="", "", 3-Eingaben!C12)</f>
        <v/>
      </c>
    </row>
    <row r="5" spans="1:2" x14ac:dyDescent="0.2">
      <c r="A5" s="2">
        <v>5</v>
      </c>
      <c r="B5" s="2" t="str">
        <f>IF(Eingaben!C13="", "", 3-Eingaben!C13)</f>
        <v/>
      </c>
    </row>
    <row r="6" spans="1:2" x14ac:dyDescent="0.2">
      <c r="A6" s="2">
        <v>6</v>
      </c>
      <c r="B6" s="2" t="str">
        <f>IF(Eingaben!C14="", "", 3-Eingaben!C14)</f>
        <v/>
      </c>
    </row>
    <row r="7" spans="1:2" x14ac:dyDescent="0.2">
      <c r="A7" s="2">
        <v>7</v>
      </c>
      <c r="B7" s="2" t="str">
        <f>IF(Eingaben!C15="", "", 3-Eingaben!C15)</f>
        <v/>
      </c>
    </row>
    <row r="8" spans="1:2" x14ac:dyDescent="0.2">
      <c r="A8" s="2">
        <v>8</v>
      </c>
      <c r="B8" s="2" t="str">
        <f>IF(Eingaben!C16="", "", 3-Eingaben!C16)</f>
        <v/>
      </c>
    </row>
    <row r="9" spans="1:2" x14ac:dyDescent="0.2">
      <c r="A9" s="2">
        <v>9</v>
      </c>
      <c r="B9" s="2" t="str">
        <f>IF(Eingaben!C17="", "", 3-Eingaben!C17)</f>
        <v/>
      </c>
    </row>
    <row r="10" spans="1:2" x14ac:dyDescent="0.2">
      <c r="A10" s="2">
        <v>10</v>
      </c>
      <c r="B10" s="2" t="str">
        <f>IF(Eingaben!C18="", "", 3-Eingaben!C18)</f>
        <v/>
      </c>
    </row>
    <row r="11" spans="1:2" x14ac:dyDescent="0.2">
      <c r="A11" s="2">
        <v>11</v>
      </c>
      <c r="B11" s="2" t="str">
        <f>IF(Eingaben!C19="", "", 3-Eingaben!C19)</f>
        <v/>
      </c>
    </row>
    <row r="12" spans="1:2" x14ac:dyDescent="0.2">
      <c r="A12" s="2">
        <v>12</v>
      </c>
      <c r="B12" s="2" t="str">
        <f>IF(Eingaben!C20="", "", 3-Eingaben!C20)</f>
        <v/>
      </c>
    </row>
    <row r="13" spans="1:2" x14ac:dyDescent="0.2">
      <c r="A13" s="2">
        <v>13</v>
      </c>
      <c r="B13" s="2" t="str">
        <f>IF(Eingaben!C21="", "", 3-Eingaben!C21)</f>
        <v/>
      </c>
    </row>
    <row r="14" spans="1:2" x14ac:dyDescent="0.2">
      <c r="A14" s="2">
        <v>14</v>
      </c>
      <c r="B14" s="2" t="str">
        <f>IF(Eingaben!C22="", "", 3-Eingaben!C22)</f>
        <v/>
      </c>
    </row>
    <row r="15" spans="1:2" x14ac:dyDescent="0.2">
      <c r="A15" s="2">
        <v>15</v>
      </c>
      <c r="B15" s="2" t="str">
        <f>IF(Eingaben!C23="", "", 3-Eingaben!C23)</f>
        <v/>
      </c>
    </row>
    <row r="16" spans="1:2" x14ac:dyDescent="0.2">
      <c r="A16" s="2">
        <v>16</v>
      </c>
      <c r="B16" s="2" t="str">
        <f>IF(Eingaben!C24="", "", 3-Eingaben!C24)</f>
        <v/>
      </c>
    </row>
    <row r="17" spans="1:2" x14ac:dyDescent="0.2">
      <c r="A17" s="2">
        <v>17</v>
      </c>
      <c r="B17" s="2" t="str">
        <f>IF(Eingaben!C25="", "", 3-Eingaben!C25)</f>
        <v/>
      </c>
    </row>
    <row r="18" spans="1:2" x14ac:dyDescent="0.2">
      <c r="A18" s="2">
        <v>18</v>
      </c>
      <c r="B18" s="2" t="str">
        <f>IF(Eingaben!C26="", "", 3-Eingaben!C26)</f>
        <v/>
      </c>
    </row>
    <row r="19" spans="1:2" x14ac:dyDescent="0.2">
      <c r="A19" s="2">
        <v>19</v>
      </c>
      <c r="B19" s="2" t="str">
        <f>IF(Eingaben!C27="", "", 3-Eingaben!C27)</f>
        <v/>
      </c>
    </row>
    <row r="20" spans="1:2" x14ac:dyDescent="0.2">
      <c r="A20" s="2">
        <v>20</v>
      </c>
      <c r="B20" s="2" t="str">
        <f>IF(Eingaben!C28="", "", 3-Eingaben!C28)</f>
        <v/>
      </c>
    </row>
    <row r="21" spans="1:2" x14ac:dyDescent="0.2">
      <c r="A21" s="2">
        <v>21</v>
      </c>
      <c r="B21" s="2" t="str">
        <f>IF(Eingaben!C29="", "", 3-Eingaben!C29)</f>
        <v/>
      </c>
    </row>
    <row r="22" spans="1:2" x14ac:dyDescent="0.2">
      <c r="A22" s="2">
        <v>22</v>
      </c>
      <c r="B22" s="2" t="str">
        <f>IF(Eingaben!C30="", "", 3-Eingaben!C30)</f>
        <v/>
      </c>
    </row>
    <row r="23" spans="1:2" x14ac:dyDescent="0.2">
      <c r="A23" s="2">
        <v>23</v>
      </c>
      <c r="B23" s="2" t="str">
        <f>IF(Eingaben!C31="", "", 3-Eingaben!C31)</f>
        <v/>
      </c>
    </row>
    <row r="24" spans="1:2" x14ac:dyDescent="0.2">
      <c r="A24" s="2">
        <v>24</v>
      </c>
      <c r="B24" s="2" t="str">
        <f>IF(Eingaben!C32="", "", 3-Eingaben!C32)</f>
        <v/>
      </c>
    </row>
    <row r="25" spans="1:2" x14ac:dyDescent="0.2">
      <c r="A25" s="2">
        <v>25</v>
      </c>
      <c r="B25" s="2" t="str">
        <f>IF(Eingaben!C33="", "", 3-Eingaben!C33)</f>
        <v/>
      </c>
    </row>
    <row r="26" spans="1:2" x14ac:dyDescent="0.2">
      <c r="A26" s="2">
        <v>26</v>
      </c>
      <c r="B26" s="2" t="str">
        <f>IF(Eingaben!C34="", "", 3-Eingaben!C34)</f>
        <v/>
      </c>
    </row>
    <row r="27" spans="1:2" x14ac:dyDescent="0.2">
      <c r="A27" s="2">
        <v>27</v>
      </c>
      <c r="B27" s="2" t="str">
        <f>IF(Eingaben!C35="", "", 3-Eingaben!C35)</f>
        <v/>
      </c>
    </row>
    <row r="28" spans="1:2" x14ac:dyDescent="0.2">
      <c r="A28" s="2">
        <v>28</v>
      </c>
      <c r="B28" s="2" t="str">
        <f>IF(Eingaben!C36="", "", 3-Eingaben!C36)</f>
        <v/>
      </c>
    </row>
    <row r="29" spans="1:2" x14ac:dyDescent="0.2">
      <c r="A29" s="2">
        <v>29</v>
      </c>
      <c r="B29" s="2" t="str">
        <f>IF(Eingaben!C37="", "", 3-Eingaben!C37)</f>
        <v/>
      </c>
    </row>
    <row r="30" spans="1:2" x14ac:dyDescent="0.2">
      <c r="A30" s="2">
        <v>30</v>
      </c>
      <c r="B30" s="2" t="str">
        <f>IF(Eingaben!C38="", "", 3-Eingaben!C38)</f>
        <v/>
      </c>
    </row>
    <row r="31" spans="1:2" x14ac:dyDescent="0.2">
      <c r="A31" s="2">
        <v>31</v>
      </c>
      <c r="B31" s="2" t="str">
        <f>IF(Eingaben!C39="", "", 3-Eingaben!C39)</f>
        <v/>
      </c>
    </row>
    <row r="32" spans="1:2" x14ac:dyDescent="0.2">
      <c r="A32" s="2">
        <v>32</v>
      </c>
      <c r="B32" s="2" t="str">
        <f>IF(Eingaben!C40="", "", 3-Eingaben!C40)</f>
        <v/>
      </c>
    </row>
    <row r="33" spans="1:2" x14ac:dyDescent="0.2">
      <c r="A33" s="2">
        <v>33</v>
      </c>
      <c r="B33" s="2" t="str">
        <f>IF(Eingaben!C41="", "", 3-Eingaben!C41)</f>
        <v/>
      </c>
    </row>
    <row r="34" spans="1:2" x14ac:dyDescent="0.2">
      <c r="A34" s="2">
        <v>34</v>
      </c>
      <c r="B34" s="2" t="str">
        <f>IF(Eingaben!C42="", "", 3-Eingaben!C42)</f>
        <v/>
      </c>
    </row>
    <row r="35" spans="1:2" x14ac:dyDescent="0.2">
      <c r="A35" s="2">
        <v>35</v>
      </c>
      <c r="B35" s="2" t="str">
        <f>IF(Eingaben!C43="", "", 3-Eingaben!C43)</f>
        <v/>
      </c>
    </row>
    <row r="36" spans="1:2" x14ac:dyDescent="0.2">
      <c r="A36" s="2">
        <v>36</v>
      </c>
      <c r="B36" s="2" t="str">
        <f>IF(Eingaben!C44="", "", 3-Eingaben!C44)</f>
        <v/>
      </c>
    </row>
    <row r="37" spans="1:2" x14ac:dyDescent="0.2">
      <c r="A37" s="2">
        <v>37</v>
      </c>
      <c r="B37" s="2" t="str">
        <f>IF(Eingaben!C45="", "", 3-Eingaben!C45)</f>
        <v/>
      </c>
    </row>
    <row r="38" spans="1:2" x14ac:dyDescent="0.2">
      <c r="A38" s="2">
        <v>38</v>
      </c>
      <c r="B38" s="2" t="str">
        <f>IF(Eingaben!C46="", "", 3-Eingaben!C46)</f>
        <v/>
      </c>
    </row>
    <row r="39" spans="1:2" x14ac:dyDescent="0.2">
      <c r="A39" s="2">
        <v>39</v>
      </c>
      <c r="B39" s="2" t="str">
        <f>IF(Eingaben!C47="", "", 3-Eingaben!C47)</f>
        <v/>
      </c>
    </row>
    <row r="40" spans="1:2" x14ac:dyDescent="0.2">
      <c r="A40" s="2">
        <v>40</v>
      </c>
      <c r="B40" s="2" t="str">
        <f>IF(Eingaben!C48="", "", 3-Eingaben!C48)</f>
        <v/>
      </c>
    </row>
    <row r="41" spans="1:2" x14ac:dyDescent="0.2">
      <c r="A41" s="2">
        <v>41</v>
      </c>
      <c r="B41" s="2" t="str">
        <f>IF(Eingaben!C49="", "", 3-Eingaben!C49)</f>
        <v/>
      </c>
    </row>
    <row r="42" spans="1:2" x14ac:dyDescent="0.2">
      <c r="A42" s="2">
        <v>42</v>
      </c>
      <c r="B42" s="2" t="str">
        <f>IF(Eingaben!C50="", "", 3-Eingaben!C50)</f>
        <v/>
      </c>
    </row>
    <row r="43" spans="1:2" x14ac:dyDescent="0.2">
      <c r="A43" s="2">
        <v>43</v>
      </c>
      <c r="B43" s="2" t="str">
        <f>IF(Eingaben!C51="", "", 3-Eingaben!C51)</f>
        <v/>
      </c>
    </row>
    <row r="44" spans="1:2" x14ac:dyDescent="0.2">
      <c r="A44" s="2">
        <v>44</v>
      </c>
      <c r="B44" s="2" t="str">
        <f>IF(Eingaben!C52="", "", 3-Eingaben!C52)</f>
        <v/>
      </c>
    </row>
    <row r="45" spans="1:2" x14ac:dyDescent="0.2">
      <c r="A45" s="2">
        <v>45</v>
      </c>
      <c r="B45" s="2" t="str">
        <f>IF(Eingaben!C53="", "", 3-Eingaben!C53)</f>
        <v/>
      </c>
    </row>
    <row r="46" spans="1:2" x14ac:dyDescent="0.2">
      <c r="A46" s="2">
        <v>46</v>
      </c>
      <c r="B46" s="2" t="str">
        <f>IF(Eingaben!C54="", "", 3-Eingaben!C54)</f>
        <v/>
      </c>
    </row>
    <row r="47" spans="1:2" x14ac:dyDescent="0.2">
      <c r="A47" s="2">
        <v>47</v>
      </c>
      <c r="B47" s="2" t="str">
        <f>IF(Eingaben!C55="", "", 3-Eingaben!C55)</f>
        <v/>
      </c>
    </row>
    <row r="48" spans="1:2" x14ac:dyDescent="0.2">
      <c r="A48" s="2">
        <v>48</v>
      </c>
      <c r="B48" s="2" t="str">
        <f>IF(Eingaben!C56="", "", 3-Eingaben!C56)</f>
        <v/>
      </c>
    </row>
    <row r="49" spans="1:2" x14ac:dyDescent="0.2">
      <c r="A49" s="2">
        <v>49</v>
      </c>
      <c r="B49" s="2" t="str">
        <f>IF(Eingaben!C57="", "", 3-Eingaben!C57)</f>
        <v/>
      </c>
    </row>
    <row r="50" spans="1:2" x14ac:dyDescent="0.2">
      <c r="A50" s="2">
        <v>50</v>
      </c>
      <c r="B50" s="2" t="str">
        <f>IF(Eingaben!C58="", "", 3-Eingaben!C58)</f>
        <v/>
      </c>
    </row>
    <row r="51" spans="1:2" x14ac:dyDescent="0.2">
      <c r="A51" s="2">
        <v>51</v>
      </c>
      <c r="B51" s="2" t="str">
        <f>IF(Eingaben!C59="", "", 3-Eingaben!C59)</f>
        <v/>
      </c>
    </row>
    <row r="52" spans="1:2" x14ac:dyDescent="0.2">
      <c r="A52" s="2">
        <v>52</v>
      </c>
      <c r="B52" s="2" t="str">
        <f>IF(Eingaben!C60="", "", 3-Eingaben!C60)</f>
        <v/>
      </c>
    </row>
    <row r="53" spans="1:2" x14ac:dyDescent="0.2">
      <c r="A53" s="2">
        <v>53</v>
      </c>
      <c r="B53" s="2" t="str">
        <f>IF(Eingaben!C61="", "", 3-Eingaben!C61)</f>
        <v/>
      </c>
    </row>
    <row r="54" spans="1:2" x14ac:dyDescent="0.2">
      <c r="A54" s="2">
        <v>54</v>
      </c>
      <c r="B54" s="2" t="str">
        <f>IF(Eingaben!C62="", "", 3-Eingaben!C62)</f>
        <v/>
      </c>
    </row>
    <row r="55" spans="1:2" x14ac:dyDescent="0.2">
      <c r="A55" s="2">
        <v>55</v>
      </c>
      <c r="B55" s="2" t="str">
        <f>IF(Eingaben!C63="", "", 3-Eingaben!C63)</f>
        <v/>
      </c>
    </row>
    <row r="56" spans="1:2" x14ac:dyDescent="0.2">
      <c r="A56" s="2">
        <v>56</v>
      </c>
      <c r="B56" s="2" t="e">
        <f>IF(Eingaben!#REF!="", "", 3-Eingaben!#REF!)</f>
        <v>#REF!</v>
      </c>
    </row>
    <row r="57" spans="1:2" x14ac:dyDescent="0.2">
      <c r="A57" s="2">
        <v>57</v>
      </c>
      <c r="B57" s="2" t="e">
        <f>IF(Eingaben!#REF!="", "", 3-Eingaben!#REF!)</f>
        <v>#REF!</v>
      </c>
    </row>
    <row r="58" spans="1:2" x14ac:dyDescent="0.2">
      <c r="A58" s="2">
        <v>58</v>
      </c>
      <c r="B58" s="2" t="e">
        <f>IF(Eingaben!#REF!="", "", 3-Eingaben!#REF!)</f>
        <v>#REF!</v>
      </c>
    </row>
    <row r="59" spans="1:2" x14ac:dyDescent="0.2">
      <c r="A59" s="2">
        <v>59</v>
      </c>
      <c r="B59" s="2" t="e">
        <f>IF(Eingaben!#REF!="", "", 3-Eingaben!#REF!)</f>
        <v>#REF!</v>
      </c>
    </row>
    <row r="60" spans="1:2" x14ac:dyDescent="0.2">
      <c r="A60" s="2">
        <v>60</v>
      </c>
      <c r="B60" s="2" t="e">
        <f>IF(Eingaben!#REF!="", "", 3-Eingaben!#REF!)</f>
        <v>#REF!</v>
      </c>
    </row>
    <row r="61" spans="1:2" x14ac:dyDescent="0.2">
      <c r="A61" s="2">
        <v>61</v>
      </c>
      <c r="B61" s="2" t="e">
        <f>IF(Eingaben!#REF!="", "", 3-Eingaben!#REF!)</f>
        <v>#REF!</v>
      </c>
    </row>
    <row r="62" spans="1:2" x14ac:dyDescent="0.2">
      <c r="A62" s="2">
        <v>62</v>
      </c>
      <c r="B62" s="2" t="e">
        <f>IF(Eingaben!#REF!="", "", 3-Eingaben!#REF!)</f>
        <v>#REF!</v>
      </c>
    </row>
    <row r="63" spans="1:2" x14ac:dyDescent="0.2">
      <c r="A63" s="2">
        <v>63</v>
      </c>
      <c r="B63" s="2" t="e">
        <f>IF(Eingaben!#REF!="", "", 3-Eingaben!#REF!)</f>
        <v>#REF!</v>
      </c>
    </row>
    <row r="64" spans="1:2" x14ac:dyDescent="0.2">
      <c r="A64" s="2">
        <v>64</v>
      </c>
      <c r="B64" s="2" t="e">
        <f>IF(Eingaben!#REF!="", "", 3-Eingaben!#REF!)</f>
        <v>#REF!</v>
      </c>
    </row>
    <row r="65" spans="1:2" x14ac:dyDescent="0.2">
      <c r="A65" s="2">
        <v>65</v>
      </c>
      <c r="B65" s="2" t="e">
        <f>IF(Eingaben!#REF!="", "", 3-Eingaben!#REF!)</f>
        <v>#REF!</v>
      </c>
    </row>
    <row r="66" spans="1:2" x14ac:dyDescent="0.2">
      <c r="A66" s="2">
        <v>66</v>
      </c>
      <c r="B66" s="2" t="e">
        <f>IF(Eingaben!#REF!="", "", 3-Eingaben!#REF!)</f>
        <v>#REF!</v>
      </c>
    </row>
    <row r="67" spans="1:2" x14ac:dyDescent="0.2">
      <c r="A67" s="2">
        <v>67</v>
      </c>
      <c r="B67" s="2" t="e">
        <f>IF(Eingaben!#REF!="", "", 3-Eingaben!#REF!)</f>
        <v>#REF!</v>
      </c>
    </row>
    <row r="68" spans="1:2" x14ac:dyDescent="0.2">
      <c r="A68" s="2">
        <v>68</v>
      </c>
      <c r="B68" s="2" t="e">
        <f>IF(Eingaben!#REF!="", "", 3-Eingaben!#REF!)</f>
        <v>#REF!</v>
      </c>
    </row>
    <row r="69" spans="1:2" x14ac:dyDescent="0.2">
      <c r="A69" s="2">
        <v>69</v>
      </c>
      <c r="B69" s="2" t="e">
        <f>IF(Eingaben!#REF!="", "", 3-Eingaben!#REF!)</f>
        <v>#REF!</v>
      </c>
    </row>
    <row r="70" spans="1:2" x14ac:dyDescent="0.2">
      <c r="A70" s="2">
        <v>70</v>
      </c>
      <c r="B70" s="2" t="e">
        <f>IF(Eingaben!#REF!="", "", 3-Eingaben!#REF!)</f>
        <v>#REF!</v>
      </c>
    </row>
    <row r="71" spans="1:2" x14ac:dyDescent="0.2">
      <c r="A71" s="2">
        <v>71</v>
      </c>
      <c r="B71" s="2" t="e">
        <f>IF(Eingaben!#REF!="", "", 3-Eingaben!#REF!)</f>
        <v>#REF!</v>
      </c>
    </row>
    <row r="72" spans="1:2" x14ac:dyDescent="0.2">
      <c r="A72" s="2">
        <v>72</v>
      </c>
      <c r="B72" s="2" t="e">
        <f>IF(Eingaben!#REF!="", "", 3-Eingaben!#REF!)</f>
        <v>#REF!</v>
      </c>
    </row>
    <row r="73" spans="1:2" x14ac:dyDescent="0.2">
      <c r="A73" s="2">
        <v>73</v>
      </c>
      <c r="B73" s="2" t="e">
        <f>IF(Eingaben!#REF!="", "", 3-Eingaben!#REF!)</f>
        <v>#REF!</v>
      </c>
    </row>
    <row r="74" spans="1:2" x14ac:dyDescent="0.2">
      <c r="A74" s="2">
        <v>74</v>
      </c>
      <c r="B74" s="2" t="e">
        <f>IF(Eingaben!#REF!="", "", 3-Eingaben!#REF!)</f>
        <v>#REF!</v>
      </c>
    </row>
    <row r="75" spans="1:2" x14ac:dyDescent="0.2">
      <c r="A75" s="2">
        <v>75</v>
      </c>
      <c r="B75" s="2" t="e">
        <f>IF(Eingaben!#REF!="", "", 3-Eingaben!#REF!)</f>
        <v>#REF!</v>
      </c>
    </row>
    <row r="76" spans="1:2" x14ac:dyDescent="0.2">
      <c r="A76" s="2">
        <v>76</v>
      </c>
      <c r="B76" s="2" t="e">
        <f>IF(Eingaben!#REF!="", "", 3-Eingaben!#REF!)</f>
        <v>#REF!</v>
      </c>
    </row>
    <row r="77" spans="1:2" x14ac:dyDescent="0.2">
      <c r="A77" s="2">
        <v>77</v>
      </c>
      <c r="B77" s="2" t="e">
        <f>IF(Eingaben!#REF!="", "", 3-Eingaben!#REF!)</f>
        <v>#REF!</v>
      </c>
    </row>
    <row r="78" spans="1:2" x14ac:dyDescent="0.2">
      <c r="A78" s="2">
        <v>78</v>
      </c>
      <c r="B78" s="2" t="e">
        <f>IF(Eingaben!#REF!="", "", 3-Eingaben!#REF!)</f>
        <v>#REF!</v>
      </c>
    </row>
    <row r="79" spans="1:2" x14ac:dyDescent="0.2">
      <c r="A79" s="2">
        <v>79</v>
      </c>
      <c r="B79" s="2" t="e">
        <f>IF(Eingaben!#REF!="", "", 3-Eingaben!#REF!)</f>
        <v>#REF!</v>
      </c>
    </row>
    <row r="80" spans="1:2" x14ac:dyDescent="0.2">
      <c r="A80" s="2">
        <v>80</v>
      </c>
      <c r="B80" s="2" t="e">
        <f>IF(Eingaben!#REF!="", "", 3-Eingaben!#REF!)</f>
        <v>#REF!</v>
      </c>
    </row>
    <row r="81" spans="1:2" x14ac:dyDescent="0.2">
      <c r="A81" s="2">
        <v>81</v>
      </c>
      <c r="B81" s="2" t="e">
        <f>IF(Eingaben!#REF!="", "", 3-Eingaben!#REF!)</f>
        <v>#REF!</v>
      </c>
    </row>
    <row r="82" spans="1:2" x14ac:dyDescent="0.2">
      <c r="A82" s="2">
        <v>82</v>
      </c>
      <c r="B82" s="2" t="e">
        <f>IF(Eingaben!#REF!="", "", 3-Eingaben!#REF!)</f>
        <v>#REF!</v>
      </c>
    </row>
    <row r="83" spans="1:2" x14ac:dyDescent="0.2">
      <c r="A83" s="2">
        <v>83</v>
      </c>
      <c r="B83" s="2" t="e">
        <f>IF(Eingaben!#REF!="", "", 3-Eingaben!#REF!)</f>
        <v>#REF!</v>
      </c>
    </row>
    <row r="84" spans="1:2" x14ac:dyDescent="0.2">
      <c r="A84" s="2">
        <v>84</v>
      </c>
      <c r="B84" s="2" t="e">
        <f>IF(Eingaben!#REF!="", "", 3-Eingaben!#REF!)</f>
        <v>#REF!</v>
      </c>
    </row>
    <row r="85" spans="1:2" x14ac:dyDescent="0.2">
      <c r="A85" s="2">
        <v>85</v>
      </c>
      <c r="B85" s="2" t="e">
        <f>IF(Eingaben!#REF!="", "", 3-Eingaben!#REF!)</f>
        <v>#REF!</v>
      </c>
    </row>
    <row r="86" spans="1:2" x14ac:dyDescent="0.2">
      <c r="A86" s="2">
        <v>86</v>
      </c>
      <c r="B86" s="2" t="e">
        <f>IF(Eingaben!#REF!="", "", 3-Eingaben!#REF!)</f>
        <v>#REF!</v>
      </c>
    </row>
    <row r="87" spans="1:2" x14ac:dyDescent="0.2">
      <c r="A87" s="2">
        <v>87</v>
      </c>
      <c r="B87" s="2" t="e">
        <f>IF(Eingaben!#REF!="", "", 3-Eingaben!#REF!)</f>
        <v>#REF!</v>
      </c>
    </row>
    <row r="88" spans="1:2" x14ac:dyDescent="0.2">
      <c r="A88" s="2">
        <v>88</v>
      </c>
      <c r="B88" s="2" t="e">
        <f>IF(Eingaben!#REF!="", "", 3-Eingaben!#REF!)</f>
        <v>#REF!</v>
      </c>
    </row>
    <row r="89" spans="1:2" x14ac:dyDescent="0.2">
      <c r="A89" s="2">
        <v>89</v>
      </c>
      <c r="B89" s="2" t="e">
        <f>IF(Eingaben!#REF!="", "", 3-Eingaben!#REF!)</f>
        <v>#REF!</v>
      </c>
    </row>
    <row r="90" spans="1:2" x14ac:dyDescent="0.2">
      <c r="A90" s="2">
        <v>90</v>
      </c>
      <c r="B90" s="2" t="e">
        <f>IF(Eingaben!#REF!="", "", 3-Eingaben!#REF!)</f>
        <v>#REF!</v>
      </c>
    </row>
    <row r="91" spans="1:2" x14ac:dyDescent="0.2">
      <c r="A91" s="2">
        <v>91</v>
      </c>
      <c r="B91" s="2" t="e">
        <f>IF(Eingaben!#REF!="", "", 3-Eingaben!#REF!)</f>
        <v>#REF!</v>
      </c>
    </row>
    <row r="92" spans="1:2" x14ac:dyDescent="0.2">
      <c r="A92" s="2">
        <v>92</v>
      </c>
      <c r="B92" s="2" t="e">
        <f>IF(Eingaben!#REF!="", "", 3-Eingaben!#REF!)</f>
        <v>#REF!</v>
      </c>
    </row>
    <row r="93" spans="1:2" x14ac:dyDescent="0.2">
      <c r="A93" s="2">
        <v>93</v>
      </c>
      <c r="B93" s="2" t="e">
        <f>IF(Eingaben!#REF!="", "", 3-Eingaben!#REF!)</f>
        <v>#REF!</v>
      </c>
    </row>
    <row r="94" spans="1:2" x14ac:dyDescent="0.2">
      <c r="A94" s="2">
        <v>94</v>
      </c>
      <c r="B94" s="2" t="e">
        <f>IF(Eingaben!#REF!="", "", 3-Eingaben!#REF!)</f>
        <v>#REF!</v>
      </c>
    </row>
    <row r="95" spans="1:2" x14ac:dyDescent="0.2">
      <c r="A95" s="2">
        <v>95</v>
      </c>
      <c r="B95" s="2" t="e">
        <f>IF(Eingaben!#REF!="", "", 3-Eingaben!#REF!)</f>
        <v>#REF!</v>
      </c>
    </row>
    <row r="96" spans="1:2" x14ac:dyDescent="0.2">
      <c r="A96" s="2">
        <v>96</v>
      </c>
      <c r="B96" s="2" t="e">
        <f>IF(Eingaben!#REF!="", "", 3-Eingaben!#REF!)</f>
        <v>#REF!</v>
      </c>
    </row>
    <row r="97" spans="1:5" x14ac:dyDescent="0.2">
      <c r="A97" s="2">
        <v>97</v>
      </c>
      <c r="B97" s="2" t="e">
        <f>IF(Eingaben!#REF!="", "", 3-Eingaben!#REF!)</f>
        <v>#REF!</v>
      </c>
    </row>
    <row r="100" spans="1:5" x14ac:dyDescent="0.2">
      <c r="C100" s="1" t="s">
        <v>1</v>
      </c>
      <c r="D100" s="1" t="s">
        <v>2</v>
      </c>
      <c r="E100" s="1" t="s">
        <v>19</v>
      </c>
    </row>
    <row r="101" spans="1:5" x14ac:dyDescent="0.2">
      <c r="C101" s="2" t="s">
        <v>3</v>
      </c>
      <c r="D101" s="2" t="e">
        <f>B1+B29+B37+B7+B47+B17</f>
        <v>#VALUE!</v>
      </c>
      <c r="E101" s="2" t="e">
        <f>D101+0.00015</f>
        <v>#VALUE!</v>
      </c>
    </row>
    <row r="102" spans="1:5" x14ac:dyDescent="0.2">
      <c r="C102" s="2" t="s">
        <v>4</v>
      </c>
      <c r="D102" s="2" t="e">
        <f>B2+B13+B23+B33+B30+B48</f>
        <v>#VALUE!</v>
      </c>
      <c r="E102" s="2" t="e">
        <f>D102+0.00014</f>
        <v>#VALUE!</v>
      </c>
    </row>
    <row r="103" spans="1:5" x14ac:dyDescent="0.2">
      <c r="C103" s="2" t="s">
        <v>5</v>
      </c>
      <c r="D103" s="2" t="e">
        <f>B43+B24+B8+B18+B49+B7</f>
        <v>#VALUE!</v>
      </c>
      <c r="E103" s="2" t="e">
        <f>D103+0.00013</f>
        <v>#VALUE!</v>
      </c>
    </row>
    <row r="104" spans="1:5" x14ac:dyDescent="0.2">
      <c r="C104" s="2" t="s">
        <v>6</v>
      </c>
      <c r="D104" s="2" t="e">
        <f>B14+B31+B50+B13+B24+B36</f>
        <v>#VALUE!</v>
      </c>
      <c r="E104" s="2" t="e">
        <f>D104+0.00012</f>
        <v>#VALUE!</v>
      </c>
    </row>
    <row r="105" spans="1:5" x14ac:dyDescent="0.2">
      <c r="C105" s="2" t="s">
        <v>7</v>
      </c>
      <c r="D105" s="2" t="e">
        <f>B25+B32+B38+B51+B13+B49</f>
        <v>#VALUE!</v>
      </c>
      <c r="E105" s="2" t="e">
        <f>D105+0.00011</f>
        <v>#VALUE!</v>
      </c>
    </row>
    <row r="106" spans="1:5" x14ac:dyDescent="0.2">
      <c r="C106" s="2" t="s">
        <v>8</v>
      </c>
      <c r="D106" s="2" t="e">
        <f>B34+B9+B26+B44+B19+B39</f>
        <v>#VALUE!</v>
      </c>
      <c r="E106" s="2" t="e">
        <f>D106+0.0001</f>
        <v>#VALUE!</v>
      </c>
    </row>
    <row r="107" spans="1:5" x14ac:dyDescent="0.2">
      <c r="C107" s="2" t="s">
        <v>9</v>
      </c>
      <c r="D107" s="2" t="e">
        <f>B40+B10+B27+B45+B20+B13</f>
        <v>#VALUE!</v>
      </c>
      <c r="E107" s="2" t="e">
        <f>D107+0.00009</f>
        <v>#VALUE!</v>
      </c>
    </row>
    <row r="108" spans="1:5" x14ac:dyDescent="0.2">
      <c r="C108" s="2" t="s">
        <v>10</v>
      </c>
      <c r="D108" s="2" t="e">
        <f>B35+B3+B13+B38+B44+B19</f>
        <v>#VALUE!</v>
      </c>
      <c r="E108" s="2" t="e">
        <f>D108+0.00008</f>
        <v>#VALUE!</v>
      </c>
    </row>
    <row r="109" spans="1:5" x14ac:dyDescent="0.2">
      <c r="C109" s="2" t="s">
        <v>11</v>
      </c>
      <c r="D109" s="2" t="e">
        <f>B52+B11+B41+B18+B43+B37</f>
        <v>#VALUE!</v>
      </c>
      <c r="E109" s="2" t="e">
        <f>D109+0.00007</f>
        <v>#VALUE!</v>
      </c>
    </row>
    <row r="110" spans="1:5" x14ac:dyDescent="0.2">
      <c r="C110" s="2" t="s">
        <v>12</v>
      </c>
      <c r="D110" s="2" t="e">
        <f>B4+B53+B21+B15+B18+B13</f>
        <v>#VALUE!</v>
      </c>
      <c r="E110" s="2" t="e">
        <f>D110+0.00006</f>
        <v>#VALUE!</v>
      </c>
    </row>
    <row r="111" spans="1:5" x14ac:dyDescent="0.2">
      <c r="C111" s="2" t="s">
        <v>13</v>
      </c>
      <c r="D111" s="2" t="e">
        <f>B22+B5+B12+B46+B29+B37</f>
        <v>#VALUE!</v>
      </c>
      <c r="E111" s="2" t="e">
        <f>D111+0.00005</f>
        <v>#VALUE!</v>
      </c>
    </row>
    <row r="112" spans="1:5" x14ac:dyDescent="0.2">
      <c r="C112" s="2" t="s">
        <v>14</v>
      </c>
      <c r="D112" s="2" t="e">
        <f>B16+B54+B36+B13+B31+B50</f>
        <v>#VALUE!</v>
      </c>
      <c r="E112" s="2" t="e">
        <f>D112+0.00004</f>
        <v>#VALUE!</v>
      </c>
    </row>
    <row r="113" spans="3:9" x14ac:dyDescent="0.2">
      <c r="C113" s="2" t="s">
        <v>15</v>
      </c>
      <c r="D113" s="2" t="e">
        <f>B42+B55+B47+B15+B11+B7</f>
        <v>#VALUE!</v>
      </c>
      <c r="E113" s="2" t="e">
        <f>D113+0.00003</f>
        <v>#VALUE!</v>
      </c>
    </row>
    <row r="114" spans="3:9" x14ac:dyDescent="0.2">
      <c r="C114" s="2" t="s">
        <v>16</v>
      </c>
      <c r="D114" s="2" t="e">
        <f>B6+B38+B18+B17+B13+B22</f>
        <v>#VALUE!</v>
      </c>
      <c r="E114" s="2" t="e">
        <f>D114+0.00002</f>
        <v>#VALUE!</v>
      </c>
    </row>
    <row r="115" spans="3:9" x14ac:dyDescent="0.2">
      <c r="C115" s="2" t="s">
        <v>17</v>
      </c>
      <c r="D115" s="2" t="e">
        <f>B20+B13+B14+B38+B2+B28</f>
        <v>#VALUE!</v>
      </c>
      <c r="E115" s="2" t="e">
        <f>D115+0.00001</f>
        <v>#VALUE!</v>
      </c>
    </row>
    <row r="118" spans="3:9" x14ac:dyDescent="0.2">
      <c r="F118" s="1" t="s">
        <v>18</v>
      </c>
      <c r="G118" s="1" t="s">
        <v>2</v>
      </c>
      <c r="H118" s="1" t="s">
        <v>20</v>
      </c>
      <c r="I118" s="1" t="s">
        <v>21</v>
      </c>
    </row>
    <row r="119" spans="3:9" x14ac:dyDescent="0.2">
      <c r="F119" s="2" t="e">
        <f>INDEX(C:C,H119)</f>
        <v>#VALUE!</v>
      </c>
      <c r="G119" s="2" t="e">
        <f>LARGE($E$101:$E$115, 1)</f>
        <v>#VALUE!</v>
      </c>
      <c r="H119" s="2" t="e">
        <f>MATCH(G119,E:E, 0)</f>
        <v>#VALUE!</v>
      </c>
      <c r="I119" s="2" t="e">
        <f>ROUND(G119, 0)</f>
        <v>#VALUE!</v>
      </c>
    </row>
    <row r="120" spans="3:9" x14ac:dyDescent="0.2">
      <c r="F120" s="2" t="e">
        <f t="shared" ref="F120:F133" si="0">INDEX(C:C,H120)</f>
        <v>#VALUE!</v>
      </c>
      <c r="G120" s="2" t="e">
        <f>LARGE(E101:E115, 2)</f>
        <v>#VALUE!</v>
      </c>
      <c r="H120" s="2" t="e">
        <f t="shared" ref="H120:H133" si="1">MATCH(G120,E:E, 0)</f>
        <v>#VALUE!</v>
      </c>
      <c r="I120" s="2" t="e">
        <f t="shared" ref="I120:I133" si="2">ROUND(G120, 0)</f>
        <v>#VALUE!</v>
      </c>
    </row>
    <row r="121" spans="3:9" x14ac:dyDescent="0.2">
      <c r="F121" s="2" t="e">
        <f t="shared" si="0"/>
        <v>#VALUE!</v>
      </c>
      <c r="G121" s="2" t="e">
        <f>LARGE(E101:E115, 3)</f>
        <v>#VALUE!</v>
      </c>
      <c r="H121" s="2" t="e">
        <f t="shared" si="1"/>
        <v>#VALUE!</v>
      </c>
      <c r="I121" s="2" t="e">
        <f t="shared" si="2"/>
        <v>#VALUE!</v>
      </c>
    </row>
    <row r="122" spans="3:9" x14ac:dyDescent="0.2">
      <c r="F122" s="2" t="e">
        <f t="shared" si="0"/>
        <v>#VALUE!</v>
      </c>
      <c r="G122" s="2" t="e">
        <f>LARGE(E101:E115, 4)</f>
        <v>#VALUE!</v>
      </c>
      <c r="H122" s="2" t="e">
        <f t="shared" si="1"/>
        <v>#VALUE!</v>
      </c>
      <c r="I122" s="2" t="e">
        <f t="shared" si="2"/>
        <v>#VALUE!</v>
      </c>
    </row>
    <row r="123" spans="3:9" x14ac:dyDescent="0.2">
      <c r="F123" s="2" t="e">
        <f t="shared" si="0"/>
        <v>#VALUE!</v>
      </c>
      <c r="G123" s="2" t="e">
        <f>LARGE(E101:E115, 5)</f>
        <v>#VALUE!</v>
      </c>
      <c r="H123" s="2" t="e">
        <f t="shared" si="1"/>
        <v>#VALUE!</v>
      </c>
      <c r="I123" s="2" t="e">
        <f t="shared" si="2"/>
        <v>#VALUE!</v>
      </c>
    </row>
    <row r="124" spans="3:9" x14ac:dyDescent="0.2">
      <c r="F124" s="2" t="e">
        <f t="shared" si="0"/>
        <v>#VALUE!</v>
      </c>
      <c r="G124" s="2" t="e">
        <f>LARGE(E101:E115, 6)</f>
        <v>#VALUE!</v>
      </c>
      <c r="H124" s="2" t="e">
        <f t="shared" si="1"/>
        <v>#VALUE!</v>
      </c>
      <c r="I124" s="2" t="e">
        <f t="shared" si="2"/>
        <v>#VALUE!</v>
      </c>
    </row>
    <row r="125" spans="3:9" x14ac:dyDescent="0.2">
      <c r="F125" s="2" t="e">
        <f t="shared" si="0"/>
        <v>#VALUE!</v>
      </c>
      <c r="G125" s="2" t="e">
        <f>LARGE(E101:E115, 7)</f>
        <v>#VALUE!</v>
      </c>
      <c r="H125" s="2" t="e">
        <f t="shared" si="1"/>
        <v>#VALUE!</v>
      </c>
      <c r="I125" s="2" t="e">
        <f t="shared" si="2"/>
        <v>#VALUE!</v>
      </c>
    </row>
    <row r="126" spans="3:9" x14ac:dyDescent="0.2">
      <c r="F126" s="2" t="e">
        <f t="shared" si="0"/>
        <v>#VALUE!</v>
      </c>
      <c r="G126" s="2" t="e">
        <f>LARGE(E101:E115, 8)</f>
        <v>#VALUE!</v>
      </c>
      <c r="H126" s="2" t="e">
        <f t="shared" si="1"/>
        <v>#VALUE!</v>
      </c>
      <c r="I126" s="2" t="e">
        <f t="shared" si="2"/>
        <v>#VALUE!</v>
      </c>
    </row>
    <row r="127" spans="3:9" x14ac:dyDescent="0.2">
      <c r="F127" s="2" t="e">
        <f t="shared" si="0"/>
        <v>#VALUE!</v>
      </c>
      <c r="G127" s="2" t="e">
        <f>LARGE(E101:E115, 9)</f>
        <v>#VALUE!</v>
      </c>
      <c r="H127" s="2" t="e">
        <f t="shared" si="1"/>
        <v>#VALUE!</v>
      </c>
      <c r="I127" s="2" t="e">
        <f t="shared" si="2"/>
        <v>#VALUE!</v>
      </c>
    </row>
    <row r="128" spans="3:9" x14ac:dyDescent="0.2">
      <c r="F128" s="2" t="e">
        <f t="shared" si="0"/>
        <v>#VALUE!</v>
      </c>
      <c r="G128" s="2" t="e">
        <f>LARGE(E101:E115, 10)</f>
        <v>#VALUE!</v>
      </c>
      <c r="H128" s="2" t="e">
        <f t="shared" si="1"/>
        <v>#VALUE!</v>
      </c>
      <c r="I128" s="2" t="e">
        <f t="shared" si="2"/>
        <v>#VALUE!</v>
      </c>
    </row>
    <row r="129" spans="3:9" x14ac:dyDescent="0.2">
      <c r="F129" s="2" t="e">
        <f t="shared" si="0"/>
        <v>#VALUE!</v>
      </c>
      <c r="G129" s="2" t="e">
        <f>LARGE(E101:E115, 11)</f>
        <v>#VALUE!</v>
      </c>
      <c r="H129" s="2" t="e">
        <f t="shared" si="1"/>
        <v>#VALUE!</v>
      </c>
      <c r="I129" s="2" t="e">
        <f t="shared" si="2"/>
        <v>#VALUE!</v>
      </c>
    </row>
    <row r="130" spans="3:9" x14ac:dyDescent="0.2">
      <c r="F130" s="2" t="e">
        <f t="shared" si="0"/>
        <v>#VALUE!</v>
      </c>
      <c r="G130" s="2" t="e">
        <f>LARGE(E101:E115, 12)</f>
        <v>#VALUE!</v>
      </c>
      <c r="H130" s="2" t="e">
        <f t="shared" si="1"/>
        <v>#VALUE!</v>
      </c>
      <c r="I130" s="2" t="e">
        <f t="shared" si="2"/>
        <v>#VALUE!</v>
      </c>
    </row>
    <row r="131" spans="3:9" x14ac:dyDescent="0.2">
      <c r="F131" s="2" t="e">
        <f t="shared" si="0"/>
        <v>#VALUE!</v>
      </c>
      <c r="G131" s="2" t="e">
        <f>LARGE(E101:E115, 13)</f>
        <v>#VALUE!</v>
      </c>
      <c r="H131" s="2" t="e">
        <f t="shared" si="1"/>
        <v>#VALUE!</v>
      </c>
      <c r="I131" s="2" t="e">
        <f t="shared" si="2"/>
        <v>#VALUE!</v>
      </c>
    </row>
    <row r="132" spans="3:9" x14ac:dyDescent="0.2">
      <c r="F132" s="2" t="e">
        <f t="shared" si="0"/>
        <v>#VALUE!</v>
      </c>
      <c r="G132" s="2" t="e">
        <f>LARGE(E101:E115, 14)</f>
        <v>#VALUE!</v>
      </c>
      <c r="H132" s="2" t="e">
        <f t="shared" si="1"/>
        <v>#VALUE!</v>
      </c>
      <c r="I132" s="2" t="e">
        <f t="shared" si="2"/>
        <v>#VALUE!</v>
      </c>
    </row>
    <row r="133" spans="3:9" x14ac:dyDescent="0.2">
      <c r="F133" s="2" t="e">
        <f t="shared" si="0"/>
        <v>#VALUE!</v>
      </c>
      <c r="G133" s="2" t="e">
        <f>LARGE(E101:E115, 15)</f>
        <v>#VALUE!</v>
      </c>
      <c r="H133" s="2" t="e">
        <f t="shared" si="1"/>
        <v>#VALUE!</v>
      </c>
      <c r="I133" s="2" t="e">
        <f t="shared" si="2"/>
        <v>#VALUE!</v>
      </c>
    </row>
    <row r="136" spans="3:9" x14ac:dyDescent="0.2">
      <c r="C136" t="s">
        <v>32</v>
      </c>
    </row>
    <row r="137" spans="3:9" x14ac:dyDescent="0.2">
      <c r="C137" t="s">
        <v>33</v>
      </c>
    </row>
  </sheetData>
  <sheetProtection selectLockedCells="1" selectUnlockedCells="1"/>
  <sortState xmlns:xlrd2="http://schemas.microsoft.com/office/spreadsheetml/2017/richdata2" ref="C120:C134">
    <sortCondition ref="C120"/>
  </sortState>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4</vt:i4>
      </vt:variant>
    </vt:vector>
  </HeadingPairs>
  <TitlesOfParts>
    <vt:vector size="4" baseType="lpstr">
      <vt:lpstr>Anleitung</vt:lpstr>
      <vt:lpstr>Eingaben</vt:lpstr>
      <vt:lpstr>Ergebnisseite</vt:lpstr>
      <vt:lpstr>Nebenrechnung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Achim Ziegler</dc:creator>
  <cp:lastModifiedBy>Christoph Schyma</cp:lastModifiedBy>
  <cp:lastPrinted>2019-01-30T08:18:37Z</cp:lastPrinted>
  <dcterms:created xsi:type="dcterms:W3CDTF">2019-01-21T15:01:57Z</dcterms:created>
  <dcterms:modified xsi:type="dcterms:W3CDTF">2025-03-12T08:01:11Z</dcterms:modified>
</cp:coreProperties>
</file>